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nv-my.sharepoint.com/personal/drew_pearson_business_nv_gov/Documents/Desktop/Projects/Division of Insurance/DOI Website Updates/"/>
    </mc:Choice>
  </mc:AlternateContent>
  <xr:revisionPtr revIDLastSave="1" documentId="8_{B984D598-3B14-4DE9-8EFF-53BC7230EE86}" xr6:coauthVersionLast="47" xr6:coauthVersionMax="47" xr10:uidLastSave="{3F54AAE0-C8BB-4E99-84C3-4105F97A3F3F}"/>
  <bookViews>
    <workbookView xWindow="66645" yWindow="0" windowWidth="19875" windowHeight="8790" xr2:uid="{00000000-000D-0000-FFFF-FFFF00000000}"/>
  </bookViews>
  <sheets>
    <sheet name="Instructions" sheetId="7" r:id="rId1"/>
    <sheet name="Company Information" sheetId="6" r:id="rId2"/>
    <sheet name="NAC 687B.230.3" sheetId="1" r:id="rId3"/>
    <sheet name="NAC 687B.235" sheetId="2" r:id="rId4"/>
    <sheet name="Levers (2)" sheetId="8" r:id="rId5"/>
    <sheet name="Levers" sheetId="5" state="hidden" r:id="rId6"/>
  </sheets>
  <definedNames>
    <definedName name="_xlnm._FilterDatabase" localSheetId="4" hidden="1">'Levers (2)'!$A$1:$B$880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5" i="2" l="1"/>
  <c r="D1272" i="2"/>
  <c r="D1137" i="2"/>
  <c r="D1134" i="2"/>
  <c r="D999" i="2"/>
  <c r="D996" i="2"/>
  <c r="D861" i="2"/>
  <c r="D858" i="2"/>
  <c r="D723" i="2"/>
  <c r="D720" i="2"/>
  <c r="D585" i="2"/>
  <c r="D582" i="2"/>
  <c r="D447" i="2"/>
  <c r="D444" i="2"/>
  <c r="D309" i="2"/>
  <c r="D306" i="2"/>
  <c r="D171" i="2"/>
  <c r="D168" i="2"/>
  <c r="D30" i="2"/>
  <c r="C3" i="6"/>
  <c r="E1293" i="2" l="1"/>
  <c r="E1292" i="2"/>
  <c r="E1291" i="2"/>
  <c r="E1290" i="2"/>
  <c r="E1289" i="2"/>
  <c r="E1155" i="2"/>
  <c r="E1154" i="2"/>
  <c r="E1153" i="2"/>
  <c r="E1152" i="2"/>
  <c r="E1151" i="2"/>
  <c r="E1017" i="2"/>
  <c r="E1016" i="2"/>
  <c r="E1015" i="2"/>
  <c r="E1014" i="2"/>
  <c r="E1013" i="2"/>
  <c r="E879" i="2"/>
  <c r="E878" i="2"/>
  <c r="E877" i="2"/>
  <c r="E876" i="2"/>
  <c r="E875" i="2"/>
  <c r="E741" i="2"/>
  <c r="E740" i="2"/>
  <c r="E739" i="2"/>
  <c r="E738" i="2"/>
  <c r="E737" i="2"/>
  <c r="E603" i="2"/>
  <c r="E602" i="2"/>
  <c r="E601" i="2"/>
  <c r="E600" i="2"/>
  <c r="E599" i="2"/>
  <c r="E465" i="2"/>
  <c r="E464" i="2"/>
  <c r="E463" i="2"/>
  <c r="E462" i="2"/>
  <c r="E461" i="2"/>
  <c r="E327" i="2"/>
  <c r="E326" i="2"/>
  <c r="E325" i="2"/>
  <c r="E324" i="2"/>
  <c r="E323" i="2"/>
  <c r="E189" i="2"/>
  <c r="E188" i="2"/>
  <c r="E187" i="2"/>
  <c r="E186" i="2"/>
  <c r="E185" i="2"/>
  <c r="E48" i="2"/>
  <c r="E49" i="2"/>
  <c r="E50" i="2"/>
  <c r="E51" i="2"/>
  <c r="E47" i="2"/>
  <c r="I1370" i="2" l="1"/>
  <c r="K1370" i="2" s="1"/>
  <c r="E1370" i="2"/>
  <c r="G1370" i="2" s="1"/>
  <c r="I1369" i="2"/>
  <c r="K1369" i="2" s="1"/>
  <c r="E1369" i="2"/>
  <c r="G1369" i="2" s="1"/>
  <c r="I1368" i="2"/>
  <c r="K1368" i="2" s="1"/>
  <c r="E1368" i="2"/>
  <c r="G1368" i="2" s="1"/>
  <c r="I1367" i="2"/>
  <c r="K1367" i="2" s="1"/>
  <c r="E1367" i="2"/>
  <c r="G1367" i="2" s="1"/>
  <c r="I1366" i="2"/>
  <c r="K1366" i="2" s="1"/>
  <c r="E1366" i="2"/>
  <c r="G1366" i="2" s="1"/>
  <c r="I1365" i="2"/>
  <c r="K1365" i="2" s="1"/>
  <c r="E1365" i="2"/>
  <c r="G1365" i="2" s="1"/>
  <c r="I1364" i="2"/>
  <c r="K1364" i="2" s="1"/>
  <c r="E1364" i="2"/>
  <c r="G1364" i="2" s="1"/>
  <c r="I1363" i="2"/>
  <c r="K1363" i="2" s="1"/>
  <c r="E1363" i="2"/>
  <c r="G1363" i="2" s="1"/>
  <c r="I1362" i="2"/>
  <c r="K1362" i="2" s="1"/>
  <c r="E1362" i="2"/>
  <c r="G1362" i="2" s="1"/>
  <c r="I1361" i="2"/>
  <c r="K1361" i="2" s="1"/>
  <c r="E1361" i="2"/>
  <c r="G1361" i="2" s="1"/>
  <c r="I1360" i="2"/>
  <c r="K1360" i="2" s="1"/>
  <c r="E1360" i="2"/>
  <c r="G1360" i="2" s="1"/>
  <c r="I1359" i="2"/>
  <c r="K1359" i="2" s="1"/>
  <c r="E1359" i="2"/>
  <c r="G1359" i="2" s="1"/>
  <c r="I1358" i="2"/>
  <c r="K1358" i="2" s="1"/>
  <c r="E1358" i="2"/>
  <c r="G1358" i="2" s="1"/>
  <c r="I1357" i="2"/>
  <c r="K1357" i="2" s="1"/>
  <c r="E1357" i="2"/>
  <c r="G1357" i="2" s="1"/>
  <c r="I1356" i="2"/>
  <c r="K1356" i="2" s="1"/>
  <c r="E1356" i="2"/>
  <c r="I1232" i="2"/>
  <c r="K1232" i="2" s="1"/>
  <c r="E1232" i="2"/>
  <c r="G1232" i="2" s="1"/>
  <c r="I1231" i="2"/>
  <c r="K1231" i="2" s="1"/>
  <c r="E1231" i="2"/>
  <c r="G1231" i="2" s="1"/>
  <c r="I1230" i="2"/>
  <c r="K1230" i="2" s="1"/>
  <c r="E1230" i="2"/>
  <c r="G1230" i="2" s="1"/>
  <c r="I1229" i="2"/>
  <c r="K1229" i="2" s="1"/>
  <c r="E1229" i="2"/>
  <c r="G1229" i="2" s="1"/>
  <c r="I1228" i="2"/>
  <c r="K1228" i="2" s="1"/>
  <c r="E1228" i="2"/>
  <c r="G1228" i="2" s="1"/>
  <c r="I1227" i="2"/>
  <c r="K1227" i="2" s="1"/>
  <c r="E1227" i="2"/>
  <c r="G1227" i="2" s="1"/>
  <c r="I1226" i="2"/>
  <c r="K1226" i="2" s="1"/>
  <c r="E1226" i="2"/>
  <c r="G1226" i="2" s="1"/>
  <c r="I1225" i="2"/>
  <c r="K1225" i="2" s="1"/>
  <c r="E1225" i="2"/>
  <c r="G1225" i="2" s="1"/>
  <c r="I1224" i="2"/>
  <c r="K1224" i="2" s="1"/>
  <c r="E1224" i="2"/>
  <c r="G1224" i="2" s="1"/>
  <c r="I1223" i="2"/>
  <c r="K1223" i="2" s="1"/>
  <c r="E1223" i="2"/>
  <c r="G1223" i="2" s="1"/>
  <c r="I1222" i="2"/>
  <c r="K1222" i="2" s="1"/>
  <c r="E1222" i="2"/>
  <c r="G1222" i="2" s="1"/>
  <c r="I1221" i="2"/>
  <c r="K1221" i="2" s="1"/>
  <c r="E1221" i="2"/>
  <c r="G1221" i="2" s="1"/>
  <c r="I1220" i="2"/>
  <c r="K1220" i="2" s="1"/>
  <c r="E1220" i="2"/>
  <c r="G1220" i="2" s="1"/>
  <c r="I1219" i="2"/>
  <c r="K1219" i="2" s="1"/>
  <c r="E1219" i="2"/>
  <c r="G1219" i="2" s="1"/>
  <c r="I1218" i="2"/>
  <c r="K1218" i="2" s="1"/>
  <c r="E1218" i="2"/>
  <c r="I1094" i="2"/>
  <c r="K1094" i="2" s="1"/>
  <c r="E1094" i="2"/>
  <c r="G1094" i="2" s="1"/>
  <c r="I1093" i="2"/>
  <c r="K1093" i="2" s="1"/>
  <c r="E1093" i="2"/>
  <c r="G1093" i="2" s="1"/>
  <c r="I1092" i="2"/>
  <c r="K1092" i="2" s="1"/>
  <c r="E1092" i="2"/>
  <c r="G1092" i="2" s="1"/>
  <c r="I1091" i="2"/>
  <c r="K1091" i="2" s="1"/>
  <c r="E1091" i="2"/>
  <c r="G1091" i="2" s="1"/>
  <c r="I1090" i="2"/>
  <c r="K1090" i="2" s="1"/>
  <c r="E1090" i="2"/>
  <c r="G1090" i="2" s="1"/>
  <c r="I1089" i="2"/>
  <c r="K1089" i="2" s="1"/>
  <c r="E1089" i="2"/>
  <c r="G1089" i="2" s="1"/>
  <c r="I1088" i="2"/>
  <c r="K1088" i="2" s="1"/>
  <c r="E1088" i="2"/>
  <c r="G1088" i="2" s="1"/>
  <c r="I1087" i="2"/>
  <c r="K1087" i="2" s="1"/>
  <c r="E1087" i="2"/>
  <c r="G1087" i="2" s="1"/>
  <c r="I1086" i="2"/>
  <c r="K1086" i="2" s="1"/>
  <c r="E1086" i="2"/>
  <c r="G1086" i="2" s="1"/>
  <c r="I1085" i="2"/>
  <c r="K1085" i="2" s="1"/>
  <c r="E1085" i="2"/>
  <c r="G1085" i="2" s="1"/>
  <c r="I1084" i="2"/>
  <c r="K1084" i="2" s="1"/>
  <c r="E1084" i="2"/>
  <c r="G1084" i="2" s="1"/>
  <c r="I1083" i="2"/>
  <c r="K1083" i="2" s="1"/>
  <c r="E1083" i="2"/>
  <c r="G1083" i="2" s="1"/>
  <c r="I1082" i="2"/>
  <c r="K1082" i="2" s="1"/>
  <c r="E1082" i="2"/>
  <c r="G1082" i="2" s="1"/>
  <c r="I1081" i="2"/>
  <c r="K1081" i="2" s="1"/>
  <c r="E1081" i="2"/>
  <c r="G1081" i="2" s="1"/>
  <c r="I1080" i="2"/>
  <c r="K1080" i="2" s="1"/>
  <c r="E1080" i="2"/>
  <c r="I956" i="2"/>
  <c r="K956" i="2" s="1"/>
  <c r="E956" i="2"/>
  <c r="G956" i="2" s="1"/>
  <c r="I955" i="2"/>
  <c r="K955" i="2" s="1"/>
  <c r="E955" i="2"/>
  <c r="G955" i="2" s="1"/>
  <c r="I954" i="2"/>
  <c r="K954" i="2" s="1"/>
  <c r="E954" i="2"/>
  <c r="G954" i="2" s="1"/>
  <c r="I953" i="2"/>
  <c r="K953" i="2" s="1"/>
  <c r="E953" i="2"/>
  <c r="G953" i="2" s="1"/>
  <c r="I952" i="2"/>
  <c r="K952" i="2" s="1"/>
  <c r="E952" i="2"/>
  <c r="G952" i="2" s="1"/>
  <c r="I951" i="2"/>
  <c r="K951" i="2" s="1"/>
  <c r="E951" i="2"/>
  <c r="G951" i="2" s="1"/>
  <c r="I950" i="2"/>
  <c r="K950" i="2" s="1"/>
  <c r="E950" i="2"/>
  <c r="G950" i="2" s="1"/>
  <c r="I949" i="2"/>
  <c r="K949" i="2" s="1"/>
  <c r="E949" i="2"/>
  <c r="G949" i="2" s="1"/>
  <c r="I948" i="2"/>
  <c r="K948" i="2" s="1"/>
  <c r="E948" i="2"/>
  <c r="G948" i="2" s="1"/>
  <c r="I947" i="2"/>
  <c r="K947" i="2" s="1"/>
  <c r="E947" i="2"/>
  <c r="G947" i="2" s="1"/>
  <c r="I946" i="2"/>
  <c r="K946" i="2" s="1"/>
  <c r="E946" i="2"/>
  <c r="G946" i="2" s="1"/>
  <c r="I945" i="2"/>
  <c r="K945" i="2" s="1"/>
  <c r="E945" i="2"/>
  <c r="G945" i="2" s="1"/>
  <c r="I944" i="2"/>
  <c r="K944" i="2" s="1"/>
  <c r="E944" i="2"/>
  <c r="G944" i="2" s="1"/>
  <c r="I943" i="2"/>
  <c r="K943" i="2" s="1"/>
  <c r="E943" i="2"/>
  <c r="G943" i="2" s="1"/>
  <c r="I942" i="2"/>
  <c r="K942" i="2" s="1"/>
  <c r="E942" i="2"/>
  <c r="F957" i="2" s="1"/>
  <c r="I818" i="2"/>
  <c r="K818" i="2" s="1"/>
  <c r="E818" i="2"/>
  <c r="G818" i="2" s="1"/>
  <c r="I817" i="2"/>
  <c r="K817" i="2" s="1"/>
  <c r="E817" i="2"/>
  <c r="G817" i="2" s="1"/>
  <c r="I816" i="2"/>
  <c r="K816" i="2" s="1"/>
  <c r="E816" i="2"/>
  <c r="G816" i="2" s="1"/>
  <c r="I815" i="2"/>
  <c r="K815" i="2" s="1"/>
  <c r="E815" i="2"/>
  <c r="G815" i="2" s="1"/>
  <c r="I814" i="2"/>
  <c r="K814" i="2" s="1"/>
  <c r="E814" i="2"/>
  <c r="G814" i="2" s="1"/>
  <c r="I813" i="2"/>
  <c r="K813" i="2" s="1"/>
  <c r="E813" i="2"/>
  <c r="G813" i="2" s="1"/>
  <c r="I812" i="2"/>
  <c r="K812" i="2" s="1"/>
  <c r="E812" i="2"/>
  <c r="G812" i="2" s="1"/>
  <c r="I811" i="2"/>
  <c r="K811" i="2" s="1"/>
  <c r="E811" i="2"/>
  <c r="G811" i="2" s="1"/>
  <c r="I810" i="2"/>
  <c r="K810" i="2" s="1"/>
  <c r="E810" i="2"/>
  <c r="G810" i="2" s="1"/>
  <c r="I809" i="2"/>
  <c r="K809" i="2" s="1"/>
  <c r="E809" i="2"/>
  <c r="G809" i="2" s="1"/>
  <c r="I808" i="2"/>
  <c r="K808" i="2" s="1"/>
  <c r="E808" i="2"/>
  <c r="G808" i="2" s="1"/>
  <c r="I807" i="2"/>
  <c r="K807" i="2" s="1"/>
  <c r="E807" i="2"/>
  <c r="G807" i="2" s="1"/>
  <c r="I806" i="2"/>
  <c r="K806" i="2" s="1"/>
  <c r="E806" i="2"/>
  <c r="G806" i="2" s="1"/>
  <c r="I805" i="2"/>
  <c r="K805" i="2" s="1"/>
  <c r="E805" i="2"/>
  <c r="G805" i="2" s="1"/>
  <c r="I804" i="2"/>
  <c r="K804" i="2" s="1"/>
  <c r="E804" i="2"/>
  <c r="I680" i="2"/>
  <c r="K680" i="2" s="1"/>
  <c r="E680" i="2"/>
  <c r="G680" i="2" s="1"/>
  <c r="I679" i="2"/>
  <c r="K679" i="2" s="1"/>
  <c r="E679" i="2"/>
  <c r="G679" i="2" s="1"/>
  <c r="I678" i="2"/>
  <c r="K678" i="2" s="1"/>
  <c r="E678" i="2"/>
  <c r="G678" i="2" s="1"/>
  <c r="I677" i="2"/>
  <c r="K677" i="2" s="1"/>
  <c r="E677" i="2"/>
  <c r="G677" i="2" s="1"/>
  <c r="I676" i="2"/>
  <c r="K676" i="2" s="1"/>
  <c r="E676" i="2"/>
  <c r="G676" i="2" s="1"/>
  <c r="I675" i="2"/>
  <c r="K675" i="2" s="1"/>
  <c r="E675" i="2"/>
  <c r="G675" i="2" s="1"/>
  <c r="I674" i="2"/>
  <c r="K674" i="2" s="1"/>
  <c r="E674" i="2"/>
  <c r="G674" i="2" s="1"/>
  <c r="I673" i="2"/>
  <c r="K673" i="2" s="1"/>
  <c r="E673" i="2"/>
  <c r="G673" i="2" s="1"/>
  <c r="I672" i="2"/>
  <c r="K672" i="2" s="1"/>
  <c r="E672" i="2"/>
  <c r="G672" i="2" s="1"/>
  <c r="I671" i="2"/>
  <c r="K671" i="2" s="1"/>
  <c r="E671" i="2"/>
  <c r="G671" i="2" s="1"/>
  <c r="I670" i="2"/>
  <c r="K670" i="2" s="1"/>
  <c r="E670" i="2"/>
  <c r="G670" i="2" s="1"/>
  <c r="I669" i="2"/>
  <c r="K669" i="2" s="1"/>
  <c r="E669" i="2"/>
  <c r="G669" i="2" s="1"/>
  <c r="I668" i="2"/>
  <c r="K668" i="2" s="1"/>
  <c r="E668" i="2"/>
  <c r="G668" i="2" s="1"/>
  <c r="I667" i="2"/>
  <c r="K667" i="2" s="1"/>
  <c r="E667" i="2"/>
  <c r="G667" i="2" s="1"/>
  <c r="I666" i="2"/>
  <c r="K666" i="2" s="1"/>
  <c r="E666" i="2"/>
  <c r="F681" i="2" s="1"/>
  <c r="I542" i="2"/>
  <c r="K542" i="2" s="1"/>
  <c r="E542" i="2"/>
  <c r="G542" i="2" s="1"/>
  <c r="I541" i="2"/>
  <c r="K541" i="2" s="1"/>
  <c r="E541" i="2"/>
  <c r="G541" i="2" s="1"/>
  <c r="I540" i="2"/>
  <c r="K540" i="2" s="1"/>
  <c r="E540" i="2"/>
  <c r="G540" i="2" s="1"/>
  <c r="I539" i="2"/>
  <c r="K539" i="2" s="1"/>
  <c r="E539" i="2"/>
  <c r="G539" i="2" s="1"/>
  <c r="I538" i="2"/>
  <c r="K538" i="2" s="1"/>
  <c r="E538" i="2"/>
  <c r="G538" i="2" s="1"/>
  <c r="I537" i="2"/>
  <c r="K537" i="2" s="1"/>
  <c r="E537" i="2"/>
  <c r="G537" i="2" s="1"/>
  <c r="I536" i="2"/>
  <c r="K536" i="2" s="1"/>
  <c r="E536" i="2"/>
  <c r="G536" i="2" s="1"/>
  <c r="I535" i="2"/>
  <c r="K535" i="2" s="1"/>
  <c r="E535" i="2"/>
  <c r="G535" i="2" s="1"/>
  <c r="I534" i="2"/>
  <c r="K534" i="2" s="1"/>
  <c r="E534" i="2"/>
  <c r="G534" i="2" s="1"/>
  <c r="I533" i="2"/>
  <c r="K533" i="2" s="1"/>
  <c r="E533" i="2"/>
  <c r="G533" i="2" s="1"/>
  <c r="I532" i="2"/>
  <c r="K532" i="2" s="1"/>
  <c r="E532" i="2"/>
  <c r="G532" i="2" s="1"/>
  <c r="I531" i="2"/>
  <c r="K531" i="2" s="1"/>
  <c r="E531" i="2"/>
  <c r="G531" i="2" s="1"/>
  <c r="I530" i="2"/>
  <c r="K530" i="2" s="1"/>
  <c r="E530" i="2"/>
  <c r="G530" i="2" s="1"/>
  <c r="I529" i="2"/>
  <c r="K529" i="2" s="1"/>
  <c r="E529" i="2"/>
  <c r="G529" i="2" s="1"/>
  <c r="I528" i="2"/>
  <c r="K528" i="2" s="1"/>
  <c r="E528" i="2"/>
  <c r="E488" i="2"/>
  <c r="G488" i="2" s="1"/>
  <c r="I488" i="2"/>
  <c r="K488" i="2" s="1"/>
  <c r="E489" i="2"/>
  <c r="G489" i="2" s="1"/>
  <c r="I489" i="2"/>
  <c r="K489" i="2" s="1"/>
  <c r="E490" i="2"/>
  <c r="G490" i="2" s="1"/>
  <c r="I490" i="2"/>
  <c r="K490" i="2" s="1"/>
  <c r="E491" i="2"/>
  <c r="G491" i="2" s="1"/>
  <c r="I491" i="2"/>
  <c r="K491" i="2" s="1"/>
  <c r="E492" i="2"/>
  <c r="G492" i="2" s="1"/>
  <c r="I492" i="2"/>
  <c r="K492" i="2" s="1"/>
  <c r="E493" i="2"/>
  <c r="G493" i="2" s="1"/>
  <c r="I493" i="2"/>
  <c r="K493" i="2" s="1"/>
  <c r="E494" i="2"/>
  <c r="G494" i="2" s="1"/>
  <c r="I494" i="2"/>
  <c r="K494" i="2" s="1"/>
  <c r="E495" i="2"/>
  <c r="G495" i="2" s="1"/>
  <c r="I495" i="2"/>
  <c r="K495" i="2" s="1"/>
  <c r="E496" i="2"/>
  <c r="G496" i="2" s="1"/>
  <c r="I496" i="2"/>
  <c r="K496" i="2" s="1"/>
  <c r="E497" i="2"/>
  <c r="G497" i="2" s="1"/>
  <c r="I497" i="2"/>
  <c r="K497" i="2" s="1"/>
  <c r="E498" i="2"/>
  <c r="G498" i="2" s="1"/>
  <c r="I498" i="2"/>
  <c r="K498" i="2" s="1"/>
  <c r="E499" i="2"/>
  <c r="G499" i="2" s="1"/>
  <c r="I499" i="2"/>
  <c r="K499" i="2" s="1"/>
  <c r="E500" i="2"/>
  <c r="G500" i="2" s="1"/>
  <c r="I500" i="2"/>
  <c r="K500" i="2" s="1"/>
  <c r="E501" i="2"/>
  <c r="G501" i="2" s="1"/>
  <c r="I501" i="2"/>
  <c r="K501" i="2" s="1"/>
  <c r="E502" i="2"/>
  <c r="G502" i="2" s="1"/>
  <c r="I502" i="2"/>
  <c r="K502" i="2" s="1"/>
  <c r="K404" i="2"/>
  <c r="I404" i="2"/>
  <c r="E404" i="2"/>
  <c r="G404" i="2" s="1"/>
  <c r="I403" i="2"/>
  <c r="K403" i="2" s="1"/>
  <c r="E403" i="2"/>
  <c r="G403" i="2" s="1"/>
  <c r="I402" i="2"/>
  <c r="K402" i="2" s="1"/>
  <c r="E402" i="2"/>
  <c r="G402" i="2" s="1"/>
  <c r="I401" i="2"/>
  <c r="K401" i="2" s="1"/>
  <c r="E401" i="2"/>
  <c r="G401" i="2" s="1"/>
  <c r="I400" i="2"/>
  <c r="K400" i="2" s="1"/>
  <c r="E400" i="2"/>
  <c r="G400" i="2" s="1"/>
  <c r="I399" i="2"/>
  <c r="K399" i="2" s="1"/>
  <c r="E399" i="2"/>
  <c r="G399" i="2" s="1"/>
  <c r="I398" i="2"/>
  <c r="K398" i="2" s="1"/>
  <c r="E398" i="2"/>
  <c r="G398" i="2" s="1"/>
  <c r="I397" i="2"/>
  <c r="K397" i="2" s="1"/>
  <c r="E397" i="2"/>
  <c r="G397" i="2" s="1"/>
  <c r="I396" i="2"/>
  <c r="K396" i="2" s="1"/>
  <c r="E396" i="2"/>
  <c r="G396" i="2" s="1"/>
  <c r="I395" i="2"/>
  <c r="K395" i="2" s="1"/>
  <c r="E395" i="2"/>
  <c r="G395" i="2" s="1"/>
  <c r="I394" i="2"/>
  <c r="K394" i="2" s="1"/>
  <c r="E394" i="2"/>
  <c r="G394" i="2" s="1"/>
  <c r="I393" i="2"/>
  <c r="K393" i="2" s="1"/>
  <c r="E393" i="2"/>
  <c r="G393" i="2" s="1"/>
  <c r="I392" i="2"/>
  <c r="K392" i="2" s="1"/>
  <c r="E392" i="2"/>
  <c r="G392" i="2" s="1"/>
  <c r="I391" i="2"/>
  <c r="K391" i="2" s="1"/>
  <c r="E391" i="2"/>
  <c r="G391" i="2" s="1"/>
  <c r="I390" i="2"/>
  <c r="E390" i="2"/>
  <c r="I266" i="2"/>
  <c r="K266" i="2" s="1"/>
  <c r="E266" i="2"/>
  <c r="G266" i="2" s="1"/>
  <c r="I265" i="2"/>
  <c r="K265" i="2" s="1"/>
  <c r="E265" i="2"/>
  <c r="G265" i="2" s="1"/>
  <c r="I264" i="2"/>
  <c r="K264" i="2" s="1"/>
  <c r="E264" i="2"/>
  <c r="G264" i="2" s="1"/>
  <c r="I263" i="2"/>
  <c r="K263" i="2" s="1"/>
  <c r="E263" i="2"/>
  <c r="G263" i="2" s="1"/>
  <c r="I262" i="2"/>
  <c r="K262" i="2" s="1"/>
  <c r="E262" i="2"/>
  <c r="G262" i="2" s="1"/>
  <c r="I261" i="2"/>
  <c r="K261" i="2" s="1"/>
  <c r="E261" i="2"/>
  <c r="G261" i="2" s="1"/>
  <c r="I260" i="2"/>
  <c r="K260" i="2" s="1"/>
  <c r="E260" i="2"/>
  <c r="G260" i="2" s="1"/>
  <c r="I259" i="2"/>
  <c r="K259" i="2" s="1"/>
  <c r="E259" i="2"/>
  <c r="G259" i="2" s="1"/>
  <c r="I258" i="2"/>
  <c r="K258" i="2" s="1"/>
  <c r="E258" i="2"/>
  <c r="G258" i="2" s="1"/>
  <c r="I257" i="2"/>
  <c r="K257" i="2" s="1"/>
  <c r="E257" i="2"/>
  <c r="G257" i="2" s="1"/>
  <c r="I256" i="2"/>
  <c r="K256" i="2" s="1"/>
  <c r="E256" i="2"/>
  <c r="G256" i="2" s="1"/>
  <c r="I255" i="2"/>
  <c r="K255" i="2" s="1"/>
  <c r="E255" i="2"/>
  <c r="G255" i="2" s="1"/>
  <c r="I254" i="2"/>
  <c r="K254" i="2" s="1"/>
  <c r="E254" i="2"/>
  <c r="G254" i="2" s="1"/>
  <c r="I253" i="2"/>
  <c r="K253" i="2" s="1"/>
  <c r="E253" i="2"/>
  <c r="G253" i="2" s="1"/>
  <c r="I252" i="2"/>
  <c r="K252" i="2" s="1"/>
  <c r="E252" i="2"/>
  <c r="I1330" i="2"/>
  <c r="K1330" i="2" s="1"/>
  <c r="E1330" i="2"/>
  <c r="G1330" i="2" s="1"/>
  <c r="I1329" i="2"/>
  <c r="K1329" i="2" s="1"/>
  <c r="E1329" i="2"/>
  <c r="G1329" i="2" s="1"/>
  <c r="I1328" i="2"/>
  <c r="K1328" i="2" s="1"/>
  <c r="E1328" i="2"/>
  <c r="G1328" i="2" s="1"/>
  <c r="I1327" i="2"/>
  <c r="K1327" i="2" s="1"/>
  <c r="E1327" i="2"/>
  <c r="G1327" i="2" s="1"/>
  <c r="I1326" i="2"/>
  <c r="K1326" i="2" s="1"/>
  <c r="E1326" i="2"/>
  <c r="G1326" i="2" s="1"/>
  <c r="I1325" i="2"/>
  <c r="K1325" i="2" s="1"/>
  <c r="E1325" i="2"/>
  <c r="G1325" i="2" s="1"/>
  <c r="I1324" i="2"/>
  <c r="K1324" i="2" s="1"/>
  <c r="E1324" i="2"/>
  <c r="G1324" i="2" s="1"/>
  <c r="I1323" i="2"/>
  <c r="K1323" i="2" s="1"/>
  <c r="E1323" i="2"/>
  <c r="G1323" i="2" s="1"/>
  <c r="I1322" i="2"/>
  <c r="K1322" i="2" s="1"/>
  <c r="E1322" i="2"/>
  <c r="G1322" i="2" s="1"/>
  <c r="I1321" i="2"/>
  <c r="K1321" i="2" s="1"/>
  <c r="E1321" i="2"/>
  <c r="G1321" i="2" s="1"/>
  <c r="I1320" i="2"/>
  <c r="K1320" i="2" s="1"/>
  <c r="E1320" i="2"/>
  <c r="G1320" i="2" s="1"/>
  <c r="I1319" i="2"/>
  <c r="K1319" i="2" s="1"/>
  <c r="E1319" i="2"/>
  <c r="G1319" i="2" s="1"/>
  <c r="I1318" i="2"/>
  <c r="K1318" i="2" s="1"/>
  <c r="E1318" i="2"/>
  <c r="G1318" i="2" s="1"/>
  <c r="I1317" i="2"/>
  <c r="K1317" i="2" s="1"/>
  <c r="E1317" i="2"/>
  <c r="G1317" i="2" s="1"/>
  <c r="I1316" i="2"/>
  <c r="K1316" i="2" s="1"/>
  <c r="E1316" i="2"/>
  <c r="I1192" i="2"/>
  <c r="K1192" i="2" s="1"/>
  <c r="E1192" i="2"/>
  <c r="G1192" i="2" s="1"/>
  <c r="I1191" i="2"/>
  <c r="K1191" i="2" s="1"/>
  <c r="E1191" i="2"/>
  <c r="G1191" i="2" s="1"/>
  <c r="I1190" i="2"/>
  <c r="K1190" i="2" s="1"/>
  <c r="E1190" i="2"/>
  <c r="G1190" i="2" s="1"/>
  <c r="I1189" i="2"/>
  <c r="K1189" i="2" s="1"/>
  <c r="E1189" i="2"/>
  <c r="G1189" i="2" s="1"/>
  <c r="I1188" i="2"/>
  <c r="K1188" i="2" s="1"/>
  <c r="E1188" i="2"/>
  <c r="G1188" i="2" s="1"/>
  <c r="I1187" i="2"/>
  <c r="K1187" i="2" s="1"/>
  <c r="E1187" i="2"/>
  <c r="G1187" i="2" s="1"/>
  <c r="I1186" i="2"/>
  <c r="K1186" i="2" s="1"/>
  <c r="E1186" i="2"/>
  <c r="G1186" i="2" s="1"/>
  <c r="I1185" i="2"/>
  <c r="K1185" i="2" s="1"/>
  <c r="E1185" i="2"/>
  <c r="G1185" i="2" s="1"/>
  <c r="I1184" i="2"/>
  <c r="K1184" i="2" s="1"/>
  <c r="E1184" i="2"/>
  <c r="G1184" i="2" s="1"/>
  <c r="I1183" i="2"/>
  <c r="K1183" i="2" s="1"/>
  <c r="G1183" i="2"/>
  <c r="E1183" i="2"/>
  <c r="I1182" i="2"/>
  <c r="K1182" i="2" s="1"/>
  <c r="E1182" i="2"/>
  <c r="G1182" i="2" s="1"/>
  <c r="I1181" i="2"/>
  <c r="K1181" i="2" s="1"/>
  <c r="E1181" i="2"/>
  <c r="G1181" i="2" s="1"/>
  <c r="I1180" i="2"/>
  <c r="K1180" i="2" s="1"/>
  <c r="E1180" i="2"/>
  <c r="G1180" i="2" s="1"/>
  <c r="I1179" i="2"/>
  <c r="K1179" i="2" s="1"/>
  <c r="E1179" i="2"/>
  <c r="G1179" i="2" s="1"/>
  <c r="I1178" i="2"/>
  <c r="K1178" i="2" s="1"/>
  <c r="E1178" i="2"/>
  <c r="G1178" i="2" s="1"/>
  <c r="I1054" i="2"/>
  <c r="K1054" i="2" s="1"/>
  <c r="E1054" i="2"/>
  <c r="G1054" i="2" s="1"/>
  <c r="I1053" i="2"/>
  <c r="K1053" i="2" s="1"/>
  <c r="E1053" i="2"/>
  <c r="G1053" i="2" s="1"/>
  <c r="I1052" i="2"/>
  <c r="K1052" i="2" s="1"/>
  <c r="E1052" i="2"/>
  <c r="G1052" i="2" s="1"/>
  <c r="I1051" i="2"/>
  <c r="K1051" i="2" s="1"/>
  <c r="E1051" i="2"/>
  <c r="G1051" i="2" s="1"/>
  <c r="I1050" i="2"/>
  <c r="K1050" i="2" s="1"/>
  <c r="E1050" i="2"/>
  <c r="G1050" i="2" s="1"/>
  <c r="I1049" i="2"/>
  <c r="K1049" i="2" s="1"/>
  <c r="E1049" i="2"/>
  <c r="G1049" i="2" s="1"/>
  <c r="I1048" i="2"/>
  <c r="K1048" i="2" s="1"/>
  <c r="E1048" i="2"/>
  <c r="G1048" i="2" s="1"/>
  <c r="I1047" i="2"/>
  <c r="K1047" i="2" s="1"/>
  <c r="E1047" i="2"/>
  <c r="G1047" i="2" s="1"/>
  <c r="I1046" i="2"/>
  <c r="K1046" i="2" s="1"/>
  <c r="E1046" i="2"/>
  <c r="G1046" i="2" s="1"/>
  <c r="I1045" i="2"/>
  <c r="K1045" i="2" s="1"/>
  <c r="E1045" i="2"/>
  <c r="G1045" i="2" s="1"/>
  <c r="I1044" i="2"/>
  <c r="K1044" i="2" s="1"/>
  <c r="E1044" i="2"/>
  <c r="G1044" i="2" s="1"/>
  <c r="I1043" i="2"/>
  <c r="K1043" i="2" s="1"/>
  <c r="E1043" i="2"/>
  <c r="G1043" i="2" s="1"/>
  <c r="I1042" i="2"/>
  <c r="K1042" i="2" s="1"/>
  <c r="E1042" i="2"/>
  <c r="G1042" i="2" s="1"/>
  <c r="K1041" i="2"/>
  <c r="I1041" i="2"/>
  <c r="E1041" i="2"/>
  <c r="G1041" i="2" s="1"/>
  <c r="I1040" i="2"/>
  <c r="K1040" i="2" s="1"/>
  <c r="E1040" i="2"/>
  <c r="I916" i="2"/>
  <c r="K916" i="2" s="1"/>
  <c r="E916" i="2"/>
  <c r="G916" i="2" s="1"/>
  <c r="I915" i="2"/>
  <c r="K915" i="2" s="1"/>
  <c r="E915" i="2"/>
  <c r="G915" i="2" s="1"/>
  <c r="I914" i="2"/>
  <c r="K914" i="2" s="1"/>
  <c r="E914" i="2"/>
  <c r="G914" i="2" s="1"/>
  <c r="I913" i="2"/>
  <c r="K913" i="2" s="1"/>
  <c r="E913" i="2"/>
  <c r="G913" i="2" s="1"/>
  <c r="I912" i="2"/>
  <c r="K912" i="2" s="1"/>
  <c r="E912" i="2"/>
  <c r="G912" i="2" s="1"/>
  <c r="I911" i="2"/>
  <c r="K911" i="2" s="1"/>
  <c r="E911" i="2"/>
  <c r="G911" i="2" s="1"/>
  <c r="I910" i="2"/>
  <c r="K910" i="2" s="1"/>
  <c r="E910" i="2"/>
  <c r="G910" i="2" s="1"/>
  <c r="I909" i="2"/>
  <c r="K909" i="2" s="1"/>
  <c r="E909" i="2"/>
  <c r="G909" i="2" s="1"/>
  <c r="I908" i="2"/>
  <c r="K908" i="2" s="1"/>
  <c r="E908" i="2"/>
  <c r="G908" i="2" s="1"/>
  <c r="I907" i="2"/>
  <c r="K907" i="2" s="1"/>
  <c r="E907" i="2"/>
  <c r="G907" i="2" s="1"/>
  <c r="I906" i="2"/>
  <c r="K906" i="2" s="1"/>
  <c r="E906" i="2"/>
  <c r="G906" i="2" s="1"/>
  <c r="I905" i="2"/>
  <c r="K905" i="2" s="1"/>
  <c r="E905" i="2"/>
  <c r="G905" i="2" s="1"/>
  <c r="I904" i="2"/>
  <c r="K904" i="2" s="1"/>
  <c r="E904" i="2"/>
  <c r="G904" i="2" s="1"/>
  <c r="I903" i="2"/>
  <c r="K903" i="2" s="1"/>
  <c r="E903" i="2"/>
  <c r="G903" i="2" s="1"/>
  <c r="I902" i="2"/>
  <c r="K902" i="2" s="1"/>
  <c r="E902" i="2"/>
  <c r="F917" i="2" s="1"/>
  <c r="I778" i="2"/>
  <c r="K778" i="2" s="1"/>
  <c r="E778" i="2"/>
  <c r="G778" i="2" s="1"/>
  <c r="I777" i="2"/>
  <c r="K777" i="2" s="1"/>
  <c r="E777" i="2"/>
  <c r="G777" i="2" s="1"/>
  <c r="I776" i="2"/>
  <c r="K776" i="2" s="1"/>
  <c r="E776" i="2"/>
  <c r="G776" i="2" s="1"/>
  <c r="I775" i="2"/>
  <c r="K775" i="2" s="1"/>
  <c r="E775" i="2"/>
  <c r="G775" i="2" s="1"/>
  <c r="I774" i="2"/>
  <c r="K774" i="2" s="1"/>
  <c r="E774" i="2"/>
  <c r="G774" i="2" s="1"/>
  <c r="I773" i="2"/>
  <c r="K773" i="2" s="1"/>
  <c r="G773" i="2"/>
  <c r="E773" i="2"/>
  <c r="I772" i="2"/>
  <c r="K772" i="2" s="1"/>
  <c r="E772" i="2"/>
  <c r="G772" i="2" s="1"/>
  <c r="I771" i="2"/>
  <c r="K771" i="2" s="1"/>
  <c r="E771" i="2"/>
  <c r="G771" i="2" s="1"/>
  <c r="I770" i="2"/>
  <c r="K770" i="2" s="1"/>
  <c r="E770" i="2"/>
  <c r="G770" i="2" s="1"/>
  <c r="I769" i="2"/>
  <c r="K769" i="2" s="1"/>
  <c r="E769" i="2"/>
  <c r="G769" i="2" s="1"/>
  <c r="I768" i="2"/>
  <c r="K768" i="2" s="1"/>
  <c r="E768" i="2"/>
  <c r="G768" i="2" s="1"/>
  <c r="I767" i="2"/>
  <c r="K767" i="2" s="1"/>
  <c r="E767" i="2"/>
  <c r="G767" i="2" s="1"/>
  <c r="I766" i="2"/>
  <c r="K766" i="2" s="1"/>
  <c r="E766" i="2"/>
  <c r="G766" i="2" s="1"/>
  <c r="I765" i="2"/>
  <c r="K765" i="2" s="1"/>
  <c r="E765" i="2"/>
  <c r="G765" i="2" s="1"/>
  <c r="I764" i="2"/>
  <c r="K764" i="2" s="1"/>
  <c r="G764" i="2"/>
  <c r="E764" i="2"/>
  <c r="I640" i="2"/>
  <c r="K640" i="2" s="1"/>
  <c r="E640" i="2"/>
  <c r="G640" i="2" s="1"/>
  <c r="I639" i="2"/>
  <c r="K639" i="2" s="1"/>
  <c r="E639" i="2"/>
  <c r="G639" i="2" s="1"/>
  <c r="I638" i="2"/>
  <c r="K638" i="2" s="1"/>
  <c r="E638" i="2"/>
  <c r="G638" i="2" s="1"/>
  <c r="I637" i="2"/>
  <c r="K637" i="2" s="1"/>
  <c r="E637" i="2"/>
  <c r="G637" i="2" s="1"/>
  <c r="I636" i="2"/>
  <c r="K636" i="2" s="1"/>
  <c r="E636" i="2"/>
  <c r="G636" i="2" s="1"/>
  <c r="I635" i="2"/>
  <c r="K635" i="2" s="1"/>
  <c r="E635" i="2"/>
  <c r="G635" i="2" s="1"/>
  <c r="I634" i="2"/>
  <c r="K634" i="2" s="1"/>
  <c r="E634" i="2"/>
  <c r="G634" i="2" s="1"/>
  <c r="I633" i="2"/>
  <c r="K633" i="2" s="1"/>
  <c r="E633" i="2"/>
  <c r="G633" i="2" s="1"/>
  <c r="I632" i="2"/>
  <c r="K632" i="2" s="1"/>
  <c r="E632" i="2"/>
  <c r="G632" i="2" s="1"/>
  <c r="I631" i="2"/>
  <c r="K631" i="2" s="1"/>
  <c r="E631" i="2"/>
  <c r="G631" i="2" s="1"/>
  <c r="I630" i="2"/>
  <c r="K630" i="2" s="1"/>
  <c r="E630" i="2"/>
  <c r="G630" i="2" s="1"/>
  <c r="I629" i="2"/>
  <c r="K629" i="2" s="1"/>
  <c r="E629" i="2"/>
  <c r="G629" i="2" s="1"/>
  <c r="I628" i="2"/>
  <c r="K628" i="2" s="1"/>
  <c r="E628" i="2"/>
  <c r="G628" i="2" s="1"/>
  <c r="I627" i="2"/>
  <c r="K627" i="2" s="1"/>
  <c r="E627" i="2"/>
  <c r="G627" i="2" s="1"/>
  <c r="I626" i="2"/>
  <c r="K626" i="2" s="1"/>
  <c r="E626" i="2"/>
  <c r="I364" i="2"/>
  <c r="K364" i="2" s="1"/>
  <c r="E364" i="2"/>
  <c r="G364" i="2" s="1"/>
  <c r="I363" i="2"/>
  <c r="K363" i="2" s="1"/>
  <c r="E363" i="2"/>
  <c r="G363" i="2" s="1"/>
  <c r="I362" i="2"/>
  <c r="K362" i="2" s="1"/>
  <c r="E362" i="2"/>
  <c r="G362" i="2" s="1"/>
  <c r="I361" i="2"/>
  <c r="K361" i="2" s="1"/>
  <c r="E361" i="2"/>
  <c r="G361" i="2" s="1"/>
  <c r="I360" i="2"/>
  <c r="K360" i="2" s="1"/>
  <c r="E360" i="2"/>
  <c r="G360" i="2" s="1"/>
  <c r="I359" i="2"/>
  <c r="K359" i="2" s="1"/>
  <c r="E359" i="2"/>
  <c r="G359" i="2" s="1"/>
  <c r="I358" i="2"/>
  <c r="K358" i="2" s="1"/>
  <c r="E358" i="2"/>
  <c r="G358" i="2" s="1"/>
  <c r="I357" i="2"/>
  <c r="K357" i="2" s="1"/>
  <c r="E357" i="2"/>
  <c r="G357" i="2" s="1"/>
  <c r="I356" i="2"/>
  <c r="K356" i="2" s="1"/>
  <c r="E356" i="2"/>
  <c r="G356" i="2" s="1"/>
  <c r="I355" i="2"/>
  <c r="K355" i="2" s="1"/>
  <c r="E355" i="2"/>
  <c r="G355" i="2" s="1"/>
  <c r="I354" i="2"/>
  <c r="K354" i="2" s="1"/>
  <c r="E354" i="2"/>
  <c r="G354" i="2" s="1"/>
  <c r="I353" i="2"/>
  <c r="K353" i="2" s="1"/>
  <c r="E353" i="2"/>
  <c r="G353" i="2" s="1"/>
  <c r="I352" i="2"/>
  <c r="K352" i="2" s="1"/>
  <c r="E352" i="2"/>
  <c r="G352" i="2" s="1"/>
  <c r="I351" i="2"/>
  <c r="K351" i="2" s="1"/>
  <c r="E351" i="2"/>
  <c r="G351" i="2" s="1"/>
  <c r="I350" i="2"/>
  <c r="K350" i="2" s="1"/>
  <c r="E350" i="2"/>
  <c r="I226" i="2"/>
  <c r="K226" i="2" s="1"/>
  <c r="E226" i="2"/>
  <c r="G226" i="2" s="1"/>
  <c r="I225" i="2"/>
  <c r="K225" i="2" s="1"/>
  <c r="E225" i="2"/>
  <c r="G225" i="2" s="1"/>
  <c r="I224" i="2"/>
  <c r="K224" i="2" s="1"/>
  <c r="E224" i="2"/>
  <c r="G224" i="2" s="1"/>
  <c r="I223" i="2"/>
  <c r="K223" i="2" s="1"/>
  <c r="E223" i="2"/>
  <c r="G223" i="2" s="1"/>
  <c r="I222" i="2"/>
  <c r="K222" i="2" s="1"/>
  <c r="E222" i="2"/>
  <c r="G222" i="2" s="1"/>
  <c r="I221" i="2"/>
  <c r="K221" i="2" s="1"/>
  <c r="E221" i="2"/>
  <c r="G221" i="2" s="1"/>
  <c r="I220" i="2"/>
  <c r="K220" i="2" s="1"/>
  <c r="E220" i="2"/>
  <c r="G220" i="2" s="1"/>
  <c r="I219" i="2"/>
  <c r="K219" i="2" s="1"/>
  <c r="E219" i="2"/>
  <c r="G219" i="2" s="1"/>
  <c r="I218" i="2"/>
  <c r="K218" i="2" s="1"/>
  <c r="E218" i="2"/>
  <c r="G218" i="2" s="1"/>
  <c r="I217" i="2"/>
  <c r="K217" i="2" s="1"/>
  <c r="E217" i="2"/>
  <c r="G217" i="2" s="1"/>
  <c r="I216" i="2"/>
  <c r="K216" i="2" s="1"/>
  <c r="E216" i="2"/>
  <c r="G216" i="2" s="1"/>
  <c r="I215" i="2"/>
  <c r="K215" i="2" s="1"/>
  <c r="E215" i="2"/>
  <c r="G215" i="2" s="1"/>
  <c r="I214" i="2"/>
  <c r="K214" i="2" s="1"/>
  <c r="E214" i="2"/>
  <c r="G214" i="2" s="1"/>
  <c r="I213" i="2"/>
  <c r="K213" i="2" s="1"/>
  <c r="E213" i="2"/>
  <c r="G213" i="2" s="1"/>
  <c r="I212" i="2"/>
  <c r="K212" i="2" s="1"/>
  <c r="L227" i="2" s="1"/>
  <c r="G212" i="2"/>
  <c r="E212" i="2"/>
  <c r="I115" i="2"/>
  <c r="K115" i="2" s="1"/>
  <c r="I116" i="2"/>
  <c r="K116" i="2" s="1"/>
  <c r="I117" i="2"/>
  <c r="K117" i="2" s="1"/>
  <c r="I118" i="2"/>
  <c r="K118" i="2" s="1"/>
  <c r="I119" i="2"/>
  <c r="K119" i="2" s="1"/>
  <c r="I120" i="2"/>
  <c r="K120" i="2" s="1"/>
  <c r="I121" i="2"/>
  <c r="K121" i="2" s="1"/>
  <c r="I122" i="2"/>
  <c r="K122" i="2" s="1"/>
  <c r="I123" i="2"/>
  <c r="K123" i="2" s="1"/>
  <c r="I124" i="2"/>
  <c r="K124" i="2" s="1"/>
  <c r="I125" i="2"/>
  <c r="K125" i="2" s="1"/>
  <c r="I126" i="2"/>
  <c r="K126" i="2" s="1"/>
  <c r="I127" i="2"/>
  <c r="K127" i="2" s="1"/>
  <c r="I128" i="2"/>
  <c r="K128" i="2" s="1"/>
  <c r="I114" i="2"/>
  <c r="K114" i="2" s="1"/>
  <c r="E115" i="2"/>
  <c r="G115" i="2" s="1"/>
  <c r="E116" i="2"/>
  <c r="G116" i="2" s="1"/>
  <c r="E117" i="2"/>
  <c r="G117" i="2" s="1"/>
  <c r="E118" i="2"/>
  <c r="G118" i="2" s="1"/>
  <c r="E119" i="2"/>
  <c r="G119" i="2" s="1"/>
  <c r="E120" i="2"/>
  <c r="G120" i="2" s="1"/>
  <c r="E121" i="2"/>
  <c r="G121" i="2" s="1"/>
  <c r="E122" i="2"/>
  <c r="G122" i="2" s="1"/>
  <c r="E123" i="2"/>
  <c r="G123" i="2" s="1"/>
  <c r="E124" i="2"/>
  <c r="G124" i="2" s="1"/>
  <c r="E125" i="2"/>
  <c r="G125" i="2" s="1"/>
  <c r="E126" i="2"/>
  <c r="G126" i="2" s="1"/>
  <c r="E127" i="2"/>
  <c r="G127" i="2" s="1"/>
  <c r="E128" i="2"/>
  <c r="G128" i="2" s="1"/>
  <c r="E114" i="2"/>
  <c r="G114" i="2" s="1"/>
  <c r="I75" i="2"/>
  <c r="K75" i="2" s="1"/>
  <c r="I76" i="2"/>
  <c r="K76" i="2" s="1"/>
  <c r="I77" i="2"/>
  <c r="K77" i="2" s="1"/>
  <c r="I78" i="2"/>
  <c r="K78" i="2" s="1"/>
  <c r="I79" i="2"/>
  <c r="K79" i="2" s="1"/>
  <c r="I80" i="2"/>
  <c r="K80" i="2" s="1"/>
  <c r="I81" i="2"/>
  <c r="K81" i="2" s="1"/>
  <c r="I82" i="2"/>
  <c r="K82" i="2" s="1"/>
  <c r="I83" i="2"/>
  <c r="K83" i="2" s="1"/>
  <c r="I84" i="2"/>
  <c r="K84" i="2" s="1"/>
  <c r="I85" i="2"/>
  <c r="K85" i="2" s="1"/>
  <c r="I86" i="2"/>
  <c r="K86" i="2" s="1"/>
  <c r="I87" i="2"/>
  <c r="K87" i="2" s="1"/>
  <c r="I88" i="2"/>
  <c r="K88" i="2" s="1"/>
  <c r="I74" i="2"/>
  <c r="K74" i="2" s="1"/>
  <c r="E75" i="2"/>
  <c r="G75" i="2" s="1"/>
  <c r="E76" i="2"/>
  <c r="G76" i="2" s="1"/>
  <c r="E77" i="2"/>
  <c r="G77" i="2" s="1"/>
  <c r="E78" i="2"/>
  <c r="G78" i="2" s="1"/>
  <c r="E79" i="2"/>
  <c r="G79" i="2" s="1"/>
  <c r="E80" i="2"/>
  <c r="G80" i="2" s="1"/>
  <c r="E81" i="2"/>
  <c r="G81" i="2" s="1"/>
  <c r="E82" i="2"/>
  <c r="G82" i="2" s="1"/>
  <c r="E83" i="2"/>
  <c r="G83" i="2" s="1"/>
  <c r="E84" i="2"/>
  <c r="G84" i="2" s="1"/>
  <c r="E85" i="2"/>
  <c r="G85" i="2" s="1"/>
  <c r="E86" i="2"/>
  <c r="G86" i="2" s="1"/>
  <c r="E87" i="2"/>
  <c r="G87" i="2" s="1"/>
  <c r="E88" i="2"/>
  <c r="G88" i="2" s="1"/>
  <c r="E74" i="2"/>
  <c r="F1371" i="2" l="1"/>
  <c r="F1095" i="2"/>
  <c r="F365" i="2"/>
  <c r="F1331" i="2"/>
  <c r="F405" i="2"/>
  <c r="H779" i="2"/>
  <c r="H227" i="2"/>
  <c r="F779" i="2"/>
  <c r="J1055" i="2"/>
  <c r="F1193" i="2"/>
  <c r="F1233" i="2"/>
  <c r="L1055" i="2"/>
  <c r="F641" i="2"/>
  <c r="L779" i="2"/>
  <c r="L1193" i="2"/>
  <c r="J405" i="2"/>
  <c r="J503" i="2"/>
  <c r="F543" i="2"/>
  <c r="F819" i="2"/>
  <c r="H1193" i="2"/>
  <c r="F227" i="2"/>
  <c r="F1055" i="2"/>
  <c r="F267" i="2"/>
  <c r="K390" i="2"/>
  <c r="L405" i="2" s="1"/>
  <c r="F503" i="2"/>
  <c r="J89" i="2"/>
  <c r="J129" i="2"/>
  <c r="F129" i="2"/>
  <c r="H129" i="2"/>
  <c r="L129" i="2"/>
  <c r="F89" i="2"/>
  <c r="L89" i="2"/>
  <c r="G74" i="2"/>
  <c r="H89" i="2" s="1"/>
  <c r="L1371" i="2"/>
  <c r="G1356" i="2"/>
  <c r="H1371" i="2" s="1"/>
  <c r="J1371" i="2"/>
  <c r="L1233" i="2"/>
  <c r="G1218" i="2"/>
  <c r="H1233" i="2" s="1"/>
  <c r="J1233" i="2"/>
  <c r="L1095" i="2"/>
  <c r="G1080" i="2"/>
  <c r="H1095" i="2" s="1"/>
  <c r="D1097" i="2" s="1"/>
  <c r="J1095" i="2"/>
  <c r="L957" i="2"/>
  <c r="G942" i="2"/>
  <c r="H957" i="2" s="1"/>
  <c r="J957" i="2"/>
  <c r="L819" i="2"/>
  <c r="G804" i="2"/>
  <c r="H819" i="2" s="1"/>
  <c r="J819" i="2"/>
  <c r="L681" i="2"/>
  <c r="G666" i="2"/>
  <c r="H681" i="2" s="1"/>
  <c r="J681" i="2"/>
  <c r="L543" i="2"/>
  <c r="G528" i="2"/>
  <c r="H543" i="2" s="1"/>
  <c r="D545" i="2" s="1"/>
  <c r="J543" i="2"/>
  <c r="L503" i="2"/>
  <c r="H503" i="2"/>
  <c r="G390" i="2"/>
  <c r="H405" i="2" s="1"/>
  <c r="L267" i="2"/>
  <c r="G252" i="2"/>
  <c r="H267" i="2" s="1"/>
  <c r="J267" i="2"/>
  <c r="L1331" i="2"/>
  <c r="G1316" i="2"/>
  <c r="H1331" i="2" s="1"/>
  <c r="J1331" i="2"/>
  <c r="J1193" i="2"/>
  <c r="G1040" i="2"/>
  <c r="H1055" i="2" s="1"/>
  <c r="L917" i="2"/>
  <c r="G902" i="2"/>
  <c r="H917" i="2" s="1"/>
  <c r="J917" i="2"/>
  <c r="J779" i="2"/>
  <c r="D781" i="2" s="1"/>
  <c r="L641" i="2"/>
  <c r="G626" i="2"/>
  <c r="H641" i="2" s="1"/>
  <c r="J641" i="2"/>
  <c r="L365" i="2"/>
  <c r="G350" i="2"/>
  <c r="H365" i="2" s="1"/>
  <c r="J365" i="2"/>
  <c r="J227" i="2"/>
  <c r="A1" i="7"/>
  <c r="D407" i="2" l="1"/>
  <c r="D505" i="2"/>
  <c r="D1057" i="2"/>
  <c r="D229" i="2"/>
  <c r="D1195" i="2"/>
  <c r="D91" i="2"/>
  <c r="D643" i="2"/>
  <c r="D919" i="2"/>
  <c r="D1373" i="2"/>
  <c r="D367" i="2"/>
  <c r="D1333" i="2"/>
  <c r="D1235" i="2"/>
  <c r="D131" i="2"/>
  <c r="D959" i="2"/>
  <c r="D821" i="2"/>
  <c r="D683" i="2"/>
  <c r="D269" i="2"/>
  <c r="E1263" i="2"/>
  <c r="E1265" i="2" s="1"/>
  <c r="D1263" i="2"/>
  <c r="D1265" i="2" s="1"/>
  <c r="E1125" i="2"/>
  <c r="E1127" i="2" s="1"/>
  <c r="D1125" i="2"/>
  <c r="D1127" i="2" s="1"/>
  <c r="E987" i="2"/>
  <c r="E989" i="2" s="1"/>
  <c r="D987" i="2"/>
  <c r="D989" i="2" s="1"/>
  <c r="E849" i="2"/>
  <c r="E851" i="2" s="1"/>
  <c r="D856" i="2" s="1"/>
  <c r="D859" i="2" s="1"/>
  <c r="D860" i="2" s="1"/>
  <c r="D849" i="2"/>
  <c r="D851" i="2" s="1"/>
  <c r="E711" i="2"/>
  <c r="E713" i="2" s="1"/>
  <c r="D711" i="2"/>
  <c r="D713" i="2" s="1"/>
  <c r="E573" i="2"/>
  <c r="E575" i="2" s="1"/>
  <c r="D573" i="2"/>
  <c r="D575" i="2" s="1"/>
  <c r="E435" i="2"/>
  <c r="E437" i="2" s="1"/>
  <c r="D435" i="2"/>
  <c r="D437" i="2" s="1"/>
  <c r="E297" i="2"/>
  <c r="E299" i="2" s="1"/>
  <c r="D297" i="2"/>
  <c r="D299" i="2" s="1"/>
  <c r="E159" i="2"/>
  <c r="E161" i="2" s="1"/>
  <c r="D159" i="2"/>
  <c r="D161" i="2" s="1"/>
  <c r="E21" i="2"/>
  <c r="E23" i="2" s="1"/>
  <c r="D21" i="2"/>
  <c r="D23" i="2" s="1"/>
  <c r="B4" i="1"/>
  <c r="B5" i="2" s="1"/>
  <c r="C1308" i="2"/>
  <c r="C1348" i="2" s="1"/>
  <c r="E1307" i="2"/>
  <c r="E1347" i="2" s="1"/>
  <c r="C1307" i="2"/>
  <c r="C1347" i="2" s="1"/>
  <c r="E1252" i="2"/>
  <c r="E1308" i="2" s="1"/>
  <c r="E1348" i="2" s="1"/>
  <c r="C1170" i="2"/>
  <c r="C1210" i="2" s="1"/>
  <c r="E1169" i="2"/>
  <c r="E1209" i="2" s="1"/>
  <c r="C1169" i="2"/>
  <c r="C1209" i="2" s="1"/>
  <c r="E1114" i="2"/>
  <c r="E1170" i="2" s="1"/>
  <c r="E1210" i="2" s="1"/>
  <c r="C1032" i="2"/>
  <c r="C1072" i="2" s="1"/>
  <c r="E1031" i="2"/>
  <c r="E1071" i="2" s="1"/>
  <c r="C1031" i="2"/>
  <c r="C1071" i="2" s="1"/>
  <c r="E976" i="2"/>
  <c r="E1032" i="2" s="1"/>
  <c r="E1072" i="2" s="1"/>
  <c r="C894" i="2"/>
  <c r="C934" i="2" s="1"/>
  <c r="E893" i="2"/>
  <c r="E933" i="2" s="1"/>
  <c r="C893" i="2"/>
  <c r="C933" i="2" s="1"/>
  <c r="E838" i="2"/>
  <c r="E894" i="2" s="1"/>
  <c r="E934" i="2" s="1"/>
  <c r="C756" i="2"/>
  <c r="C796" i="2" s="1"/>
  <c r="E755" i="2"/>
  <c r="E795" i="2" s="1"/>
  <c r="C755" i="2"/>
  <c r="C795" i="2" s="1"/>
  <c r="E700" i="2"/>
  <c r="E756" i="2" s="1"/>
  <c r="E796" i="2" s="1"/>
  <c r="C618" i="2"/>
  <c r="C658" i="2" s="1"/>
  <c r="E617" i="2"/>
  <c r="E657" i="2" s="1"/>
  <c r="C617" i="2"/>
  <c r="C657" i="2" s="1"/>
  <c r="E562" i="2"/>
  <c r="E618" i="2" s="1"/>
  <c r="E658" i="2" s="1"/>
  <c r="C480" i="2"/>
  <c r="C520" i="2" s="1"/>
  <c r="E479" i="2"/>
  <c r="E519" i="2" s="1"/>
  <c r="C479" i="2"/>
  <c r="C519" i="2" s="1"/>
  <c r="E424" i="2"/>
  <c r="E480" i="2" s="1"/>
  <c r="E520" i="2" s="1"/>
  <c r="C342" i="2"/>
  <c r="C382" i="2" s="1"/>
  <c r="E341" i="2"/>
  <c r="E381" i="2" s="1"/>
  <c r="C341" i="2"/>
  <c r="C381" i="2" s="1"/>
  <c r="E286" i="2"/>
  <c r="E342" i="2" s="1"/>
  <c r="E382" i="2" s="1"/>
  <c r="C204" i="2"/>
  <c r="C244" i="2" s="1"/>
  <c r="E203" i="2"/>
  <c r="E243" i="2" s="1"/>
  <c r="C203" i="2"/>
  <c r="C243" i="2" s="1"/>
  <c r="E150" i="2"/>
  <c r="E288" i="2" s="1"/>
  <c r="E151" i="2"/>
  <c r="E289" i="2" s="1"/>
  <c r="E152" i="2"/>
  <c r="E208" i="2" s="1"/>
  <c r="E248" i="2" s="1"/>
  <c r="E149" i="2"/>
  <c r="E205" i="2" s="1"/>
  <c r="E245" i="2" s="1"/>
  <c r="C150" i="2"/>
  <c r="C206" i="2" s="1"/>
  <c r="C246" i="2" s="1"/>
  <c r="C151" i="2"/>
  <c r="C289" i="2" s="1"/>
  <c r="C149" i="2"/>
  <c r="C287" i="2" s="1"/>
  <c r="E67" i="2"/>
  <c r="E107" i="2" s="1"/>
  <c r="E68" i="2"/>
  <c r="E108" i="2" s="1"/>
  <c r="E69" i="2"/>
  <c r="E109" i="2" s="1"/>
  <c r="E70" i="2"/>
  <c r="E110" i="2" s="1"/>
  <c r="E65" i="2"/>
  <c r="E105" i="2" s="1"/>
  <c r="C66" i="2"/>
  <c r="C106" i="2" s="1"/>
  <c r="C67" i="2"/>
  <c r="C107" i="2" s="1"/>
  <c r="C68" i="2"/>
  <c r="C108" i="2" s="1"/>
  <c r="C69" i="2"/>
  <c r="C109" i="2" s="1"/>
  <c r="C65" i="2"/>
  <c r="C105" i="2" s="1"/>
  <c r="E148" i="2"/>
  <c r="E204" i="2" s="1"/>
  <c r="E244" i="2" s="1"/>
  <c r="E10" i="2"/>
  <c r="E66" i="2" s="1"/>
  <c r="E106" i="2" s="1"/>
  <c r="D166" i="2" l="1"/>
  <c r="D169" i="2" s="1"/>
  <c r="D170" i="2" s="1"/>
  <c r="D1132" i="2"/>
  <c r="D1135" i="2" s="1"/>
  <c r="D1136" i="2" s="1"/>
  <c r="D304" i="2"/>
  <c r="D307" i="2" s="1"/>
  <c r="D308" i="2" s="1"/>
  <c r="D442" i="2"/>
  <c r="D445" i="2" s="1"/>
  <c r="D446" i="2" s="1"/>
  <c r="D580" i="2"/>
  <c r="D583" i="2" s="1"/>
  <c r="D584" i="2" s="1"/>
  <c r="D718" i="2"/>
  <c r="D721" i="2" s="1"/>
  <c r="D722" i="2" s="1"/>
  <c r="D994" i="2"/>
  <c r="D997" i="2" s="1"/>
  <c r="D998" i="2" s="1"/>
  <c r="D1270" i="2"/>
  <c r="D1273" i="2" s="1"/>
  <c r="D1274" i="2" s="1"/>
  <c r="D28" i="2"/>
  <c r="C205" i="2"/>
  <c r="C245" i="2" s="1"/>
  <c r="E206" i="2"/>
  <c r="E246" i="2" s="1"/>
  <c r="E290" i="2"/>
  <c r="E287" i="2"/>
  <c r="E343" i="2" s="1"/>
  <c r="E383" i="2" s="1"/>
  <c r="C343" i="2"/>
  <c r="C383" i="2" s="1"/>
  <c r="C425" i="2"/>
  <c r="C345" i="2"/>
  <c r="C385" i="2" s="1"/>
  <c r="C427" i="2"/>
  <c r="E345" i="2"/>
  <c r="E385" i="2" s="1"/>
  <c r="E427" i="2"/>
  <c r="E344" i="2"/>
  <c r="E384" i="2" s="1"/>
  <c r="E426" i="2"/>
  <c r="C288" i="2"/>
  <c r="E207" i="2"/>
  <c r="E247" i="2" s="1"/>
  <c r="C207" i="2"/>
  <c r="C247" i="2" s="1"/>
  <c r="B833" i="2"/>
  <c r="B695" i="2"/>
  <c r="B557" i="2"/>
  <c r="B419" i="2"/>
  <c r="B281" i="2"/>
  <c r="B143" i="2"/>
  <c r="D31" i="2" l="1"/>
  <c r="D32" i="2" s="1"/>
  <c r="E425" i="2"/>
  <c r="E481" i="2" s="1"/>
  <c r="E521" i="2" s="1"/>
  <c r="E346" i="2"/>
  <c r="E386" i="2" s="1"/>
  <c r="E428" i="2"/>
  <c r="E482" i="2"/>
  <c r="E522" i="2" s="1"/>
  <c r="E564" i="2"/>
  <c r="C483" i="2"/>
  <c r="C523" i="2" s="1"/>
  <c r="C565" i="2"/>
  <c r="E483" i="2"/>
  <c r="E523" i="2" s="1"/>
  <c r="E565" i="2"/>
  <c r="C481" i="2"/>
  <c r="C521" i="2" s="1"/>
  <c r="C563" i="2"/>
  <c r="E563" i="2"/>
  <c r="C344" i="2"/>
  <c r="C384" i="2" s="1"/>
  <c r="C426" i="2"/>
  <c r="D33" i="2" l="1"/>
  <c r="E484" i="2"/>
  <c r="E524" i="2" s="1"/>
  <c r="E566" i="2"/>
  <c r="E619" i="2"/>
  <c r="E659" i="2" s="1"/>
  <c r="E701" i="2"/>
  <c r="E621" i="2"/>
  <c r="E661" i="2" s="1"/>
  <c r="E703" i="2"/>
  <c r="C621" i="2"/>
  <c r="C661" i="2" s="1"/>
  <c r="C703" i="2"/>
  <c r="C482" i="2"/>
  <c r="C522" i="2" s="1"/>
  <c r="C564" i="2"/>
  <c r="C619" i="2"/>
  <c r="C659" i="2" s="1"/>
  <c r="C701" i="2"/>
  <c r="E620" i="2"/>
  <c r="E660" i="2" s="1"/>
  <c r="E702" i="2"/>
  <c r="E704" i="2" l="1"/>
  <c r="E622" i="2"/>
  <c r="E662" i="2" s="1"/>
  <c r="C757" i="2"/>
  <c r="C797" i="2" s="1"/>
  <c r="C839" i="2"/>
  <c r="C759" i="2"/>
  <c r="C799" i="2" s="1"/>
  <c r="C841" i="2"/>
  <c r="C620" i="2"/>
  <c r="C660" i="2" s="1"/>
  <c r="C702" i="2"/>
  <c r="E841" i="2"/>
  <c r="E759" i="2"/>
  <c r="E799" i="2" s="1"/>
  <c r="E758" i="2"/>
  <c r="E798" i="2" s="1"/>
  <c r="E840" i="2"/>
  <c r="E839" i="2"/>
  <c r="E757" i="2"/>
  <c r="E797" i="2" s="1"/>
  <c r="E760" i="2" l="1"/>
  <c r="E800" i="2" s="1"/>
  <c r="E842" i="2"/>
  <c r="E977" i="2"/>
  <c r="E895" i="2"/>
  <c r="E935" i="2" s="1"/>
  <c r="E979" i="2"/>
  <c r="E897" i="2"/>
  <c r="E937" i="2" s="1"/>
  <c r="E896" i="2"/>
  <c r="E936" i="2" s="1"/>
  <c r="E978" i="2"/>
  <c r="C758" i="2"/>
  <c r="C798" i="2" s="1"/>
  <c r="C840" i="2"/>
  <c r="C897" i="2"/>
  <c r="C937" i="2" s="1"/>
  <c r="C979" i="2"/>
  <c r="C895" i="2"/>
  <c r="C935" i="2" s="1"/>
  <c r="C977" i="2"/>
  <c r="E898" i="2" l="1"/>
  <c r="E938" i="2" s="1"/>
  <c r="E980" i="2"/>
  <c r="E1033" i="2"/>
  <c r="E1073" i="2" s="1"/>
  <c r="E1115" i="2"/>
  <c r="C1117" i="2"/>
  <c r="C1035" i="2"/>
  <c r="C1075" i="2" s="1"/>
  <c r="C1115" i="2"/>
  <c r="C1033" i="2"/>
  <c r="C1073" i="2" s="1"/>
  <c r="C896" i="2"/>
  <c r="C936" i="2" s="1"/>
  <c r="C978" i="2"/>
  <c r="E1116" i="2"/>
  <c r="E1034" i="2"/>
  <c r="E1074" i="2" s="1"/>
  <c r="E1035" i="2"/>
  <c r="E1075" i="2" s="1"/>
  <c r="E1117" i="2"/>
  <c r="E1036" i="2" l="1"/>
  <c r="E1076" i="2" s="1"/>
  <c r="E1118" i="2"/>
  <c r="C1034" i="2"/>
  <c r="C1074" i="2" s="1"/>
  <c r="C1116" i="2"/>
  <c r="E1172" i="2"/>
  <c r="E1212" i="2" s="1"/>
  <c r="E1254" i="2"/>
  <c r="E1310" i="2" s="1"/>
  <c r="E1350" i="2" s="1"/>
  <c r="C1173" i="2"/>
  <c r="C1213" i="2" s="1"/>
  <c r="C1255" i="2"/>
  <c r="C1311" i="2" s="1"/>
  <c r="C1351" i="2" s="1"/>
  <c r="E1171" i="2"/>
  <c r="E1211" i="2" s="1"/>
  <c r="E1253" i="2"/>
  <c r="E1309" i="2" s="1"/>
  <c r="E1349" i="2" s="1"/>
  <c r="E1173" i="2"/>
  <c r="E1213" i="2" s="1"/>
  <c r="E1255" i="2"/>
  <c r="E1311" i="2" s="1"/>
  <c r="E1351" i="2" s="1"/>
  <c r="C1171" i="2"/>
  <c r="C1211" i="2" s="1"/>
  <c r="C1253" i="2"/>
  <c r="C1309" i="2" s="1"/>
  <c r="C1349" i="2" s="1"/>
  <c r="E1174" i="2" l="1"/>
  <c r="E1214" i="2" s="1"/>
  <c r="E1256" i="2"/>
  <c r="E1312" i="2" s="1"/>
  <c r="E1352" i="2" s="1"/>
  <c r="C1172" i="2"/>
  <c r="C1212" i="2" s="1"/>
  <c r="C1254" i="2"/>
  <c r="C1310" i="2" s="1"/>
  <c r="C1350" i="2" s="1"/>
</calcChain>
</file>

<file path=xl/sharedStrings.xml><?xml version="1.0" encoding="utf-8"?>
<sst xmlns="http://schemas.openxmlformats.org/spreadsheetml/2006/main" count="2443" uniqueCount="1055">
  <si>
    <t>Number</t>
  </si>
  <si>
    <t>Form Number</t>
  </si>
  <si>
    <t>Plan Type</t>
  </si>
  <si>
    <t>A</t>
  </si>
  <si>
    <t>B</t>
  </si>
  <si>
    <t>C</t>
  </si>
  <si>
    <t>D</t>
  </si>
  <si>
    <t>F</t>
  </si>
  <si>
    <t>F HD</t>
  </si>
  <si>
    <t>G</t>
  </si>
  <si>
    <t>K</t>
  </si>
  <si>
    <t>L</t>
  </si>
  <si>
    <t>M</t>
  </si>
  <si>
    <t>N</t>
  </si>
  <si>
    <t>Medicare Supplement Plan Types</t>
  </si>
  <si>
    <t>Year</t>
  </si>
  <si>
    <t>Past Loss Ratio</t>
  </si>
  <si>
    <t>Date Issued</t>
  </si>
  <si>
    <t>Open/Closed Block?</t>
  </si>
  <si>
    <t>Future Loss Ratio</t>
  </si>
  <si>
    <t>Lifetime Loss Ratio</t>
  </si>
  <si>
    <t>Open/Closed?</t>
  </si>
  <si>
    <t>Open</t>
  </si>
  <si>
    <t>Closed</t>
  </si>
  <si>
    <t>N/A</t>
  </si>
  <si>
    <t>Pre/1990/2010 Policy?</t>
  </si>
  <si>
    <t>1990 Standardized Policy</t>
  </si>
  <si>
    <t>Pre-Standardized Policy</t>
  </si>
  <si>
    <t>2010 Standardized Policy</t>
  </si>
  <si>
    <t>Company Name</t>
  </si>
  <si>
    <t>Contact Person Name</t>
  </si>
  <si>
    <t>Contact Person Email</t>
  </si>
  <si>
    <t>Contact Person Telephone</t>
  </si>
  <si>
    <t>MEDICARE SUPPLEMENT REFUND CALCULATION FORM</t>
  </si>
  <si>
    <r>
      <t>TYPE</t>
    </r>
    <r>
      <rPr>
        <vertAlign val="superscript"/>
        <sz val="11"/>
        <color indexed="8"/>
        <rFont val="Calibri"/>
        <family val="2"/>
      </rPr>
      <t>1</t>
    </r>
  </si>
  <si>
    <r>
      <t>SMSBP</t>
    </r>
    <r>
      <rPr>
        <vertAlign val="superscript"/>
        <sz val="11"/>
        <color indexed="8"/>
        <rFont val="Calibri"/>
        <family val="2"/>
      </rPr>
      <t>2</t>
    </r>
  </si>
  <si>
    <t>For the State of</t>
  </si>
  <si>
    <t>NAIC Group Code</t>
  </si>
  <si>
    <t>NAIC Company Code</t>
  </si>
  <si>
    <t>Address</t>
  </si>
  <si>
    <t>Person Completing Exhibit</t>
  </si>
  <si>
    <t>Title</t>
  </si>
  <si>
    <t>Email</t>
  </si>
  <si>
    <t>Telephone Number</t>
  </si>
  <si>
    <t>Line</t>
  </si>
  <si>
    <t>(a)</t>
  </si>
  <si>
    <t>(b)</t>
  </si>
  <si>
    <t>a. Total (all policy years)</t>
  </si>
  <si>
    <r>
      <t>Earned Premium</t>
    </r>
    <r>
      <rPr>
        <vertAlign val="superscript"/>
        <sz val="11"/>
        <color indexed="8"/>
        <rFont val="Calibri"/>
        <family val="2"/>
      </rPr>
      <t>3</t>
    </r>
  </si>
  <si>
    <r>
      <t>Incurred Claims</t>
    </r>
    <r>
      <rPr>
        <vertAlign val="superscript"/>
        <sz val="11"/>
        <color indexed="8"/>
        <rFont val="Calibri"/>
        <family val="2"/>
      </rPr>
      <t>4</t>
    </r>
  </si>
  <si>
    <t>Current Year’s Experience</t>
  </si>
  <si>
    <t>c. Net (for reporting purposes = 1a–1b)</t>
  </si>
  <si>
    <t>Benchmark Ratio Since Inception (see worksheet for Ratio 1)</t>
  </si>
  <si>
    <t>Refunds Since Inception (Excluding Interest)</t>
  </si>
  <si>
    <t>Previous Since Inception (Excluding Interest)</t>
  </si>
  <si>
    <t>Refunds Last Year (Excluding Interest)</t>
  </si>
  <si>
    <t>Past Years’ Experience (all policy years)</t>
  </si>
  <si>
    <t>Medicare Supplement Credibility Table</t>
  </si>
  <si>
    <t>Life Years Exposed</t>
  </si>
  <si>
    <t>If less than 500, no credibility.</t>
  </si>
  <si>
    <t xml:space="preserve">Since Inception </t>
  </si>
  <si>
    <t xml:space="preserve">10,000 + </t>
  </si>
  <si>
    <t xml:space="preserve">5,000 -9,999 </t>
  </si>
  <si>
    <t xml:space="preserve">2,500 -4,999 </t>
  </si>
  <si>
    <t xml:space="preserve">1,000 -2,499 </t>
  </si>
  <si>
    <t xml:space="preserve">500 - 999 </t>
  </si>
  <si>
    <t>1 Individual, Group, Individual Medicare Select, or Group Medicare Select Only.</t>
  </si>
  <si>
    <t>2 “SMSBP” = Standardized Medicare Supplement Benefit Plan - Use “P” for pre-standardized plans.</t>
  </si>
  <si>
    <t>3 Includes Modal Loadings and Fees Charged</t>
  </si>
  <si>
    <t>4 Excludes Active Life Reserves</t>
  </si>
  <si>
    <t>Credibility</t>
  </si>
  <si>
    <r>
      <t xml:space="preserve">Adjustment to Incurred Claims for Credibility
Ratio 3 = Ratio 2 + Tolerance
</t>
    </r>
    <r>
      <rPr>
        <i/>
        <sz val="11"/>
        <color indexed="8"/>
        <rFont val="Calibri"/>
        <family val="2"/>
      </rPr>
      <t>If Ratio 3 is more than Benchmark Ratio (Ratio 1), a refund or credit to premium is not required. If Ratio 3 is less than the Benchmark Ratio, then proceed.</t>
    </r>
  </si>
  <si>
    <r>
      <t xml:space="preserve">Credibility Permitted </t>
    </r>
    <r>
      <rPr>
        <i/>
        <sz val="11"/>
        <color indexed="8"/>
        <rFont val="Calibri"/>
        <family val="2"/>
      </rPr>
      <t>(obtained from credibility table)</t>
    </r>
  </si>
  <si>
    <r>
      <t xml:space="preserve">Life Years Exposed Since Inception
</t>
    </r>
    <r>
      <rPr>
        <i/>
        <sz val="11"/>
        <color indexed="8"/>
        <rFont val="Calibri"/>
        <family val="2"/>
      </rPr>
      <t>If the Experienced Ratio is less than the Benchmark Ratio, and there are more than 500 life years exposure, then proceed to calculation of refund.</t>
    </r>
  </si>
  <si>
    <r>
      <t xml:space="preserve">Experienced Ratio Since Inception (Ratio 2)
</t>
    </r>
    <r>
      <rPr>
        <i/>
        <sz val="11"/>
        <color indexed="8"/>
        <rFont val="Calibri"/>
        <family val="2"/>
      </rPr>
      <t>= Total Actual Incurred Claims (line 3, col. b)/Total Earned Prem. (line 3, col. a)–Refunds Since Inception (line 6)</t>
    </r>
  </si>
  <si>
    <t>If the amount on line 13 is less than .005 times the annualized premium in force as of December 31 of the reporting year, then no refund is made. Otherwise, the amount on line 13 is to be refunded or credited, and a description of the refund or credit against premiums to be used must be attached to this form.</t>
  </si>
  <si>
    <t>I certify that the above information and calculations are true and accurate to the best of my knowledge and belief.</t>
  </si>
  <si>
    <t>Name - Please Type</t>
  </si>
  <si>
    <t>Title - Please Type</t>
  </si>
  <si>
    <t>Date</t>
  </si>
  <si>
    <t>Signature</t>
  </si>
  <si>
    <t>5 This is to be used as “Issue Year Earned Premium” for Year 1 of next year’s “Worksheet for Calculation of Benchmark Ratios”</t>
  </si>
  <si>
    <t>Fill this out for each benefit plan. If a company offers 10 benefit plans, it needs to fill out 10 of these.</t>
  </si>
  <si>
    <t>REPORTING FORM FOR THE CALCULATION OF BENCHMARK RATIO SINCE INCEPTION FOR GROUP POLICIES</t>
  </si>
  <si>
    <t xml:space="preserve">(a)³ </t>
  </si>
  <si>
    <t xml:space="preserve">(c) </t>
  </si>
  <si>
    <t xml:space="preserve">(d) </t>
  </si>
  <si>
    <t xml:space="preserve">(e) </t>
  </si>
  <si>
    <t xml:space="preserve">(f) </t>
  </si>
  <si>
    <t xml:space="preserve">(g) </t>
  </si>
  <si>
    <t xml:space="preserve">(h) </t>
  </si>
  <si>
    <t xml:space="preserve">(i) </t>
  </si>
  <si>
    <t xml:space="preserve">(j) </t>
  </si>
  <si>
    <t>Total:</t>
  </si>
  <si>
    <t>(k):</t>
  </si>
  <si>
    <t>(l):</t>
  </si>
  <si>
    <t>(m):</t>
  </si>
  <si>
    <t>(n):</t>
  </si>
  <si>
    <r>
      <t>15+</t>
    </r>
    <r>
      <rPr>
        <vertAlign val="superscript"/>
        <sz val="11"/>
        <color indexed="8"/>
        <rFont val="Calibri"/>
        <family val="2"/>
      </rPr>
      <t>6</t>
    </r>
  </si>
  <si>
    <r>
      <t>(b)</t>
    </r>
    <r>
      <rPr>
        <vertAlign val="superscript"/>
        <sz val="11"/>
        <color indexed="8"/>
        <rFont val="Calibri"/>
        <family val="2"/>
      </rPr>
      <t xml:space="preserve">4 </t>
    </r>
  </si>
  <si>
    <r>
      <t>(o)</t>
    </r>
    <r>
      <rPr>
        <vertAlign val="superscript"/>
        <sz val="11"/>
        <color indexed="8"/>
        <rFont val="Calibri"/>
        <family val="2"/>
      </rPr>
      <t>5</t>
    </r>
  </si>
  <si>
    <t>Earned Premium</t>
  </si>
  <si>
    <t>Factor</t>
  </si>
  <si>
    <t>Cumulative Loss Ratio</t>
  </si>
  <si>
    <t>Policy Year Loss Ratio</t>
  </si>
  <si>
    <t>Benchmark Ratio Since Inception: (l + n)/(k + m):</t>
  </si>
  <si>
    <t>Individual</t>
  </si>
  <si>
    <t>Group</t>
  </si>
  <si>
    <t xml:space="preserve">2 “SMSBP” = Standardized Medicare Supplement Benefit Plan - Use “P” for pre-standardized plans
</t>
  </si>
  <si>
    <t>3 Year 1 is the current calendar year - 1. Year 2 is the current calendar year - 2 (etc.) (Example: If the current year is 1991, then: Year 1 is
1990; Year 2 is 1989, etc.)</t>
  </si>
  <si>
    <t xml:space="preserve">4 For the calendar year on the appropriate line in column (a), the premium earned during that year for policies issued in that year.
</t>
  </si>
  <si>
    <t xml:space="preserve">5 These loss ratios are not explicitly used in computing the benchmark loss ratios. They are the loss ratios, on a policy year basis, which
result in the cumulative loss ratios displayed on this worksheet. They are shown here for informational purposes only.
</t>
  </si>
  <si>
    <t>6 To include the earned premium for all years prior to as well as the 15th year prior to the current year.</t>
  </si>
  <si>
    <t>REPORTING FORM FOR THE CALCULATION OF BENCHMARK RATIO SINCE INCEPTION FOR INDIVIDUAL POLICIES</t>
  </si>
  <si>
    <t>Individual Medicare Select</t>
  </si>
  <si>
    <t>Group Medicare Select Only</t>
  </si>
  <si>
    <t>Refund Report TYPE</t>
  </si>
  <si>
    <t>Signatures:</t>
  </si>
  <si>
    <t xml:space="preserve">2 “SMSBP” = Standardized Medicare Supplement Benefit Plan
</t>
  </si>
  <si>
    <t>Nevada</t>
  </si>
  <si>
    <t>FOR CALENDAR YEAR 2014</t>
  </si>
  <si>
    <r>
      <t>b. Current year’s issues</t>
    </r>
    <r>
      <rPr>
        <vertAlign val="superscript"/>
        <sz val="11"/>
        <color theme="1"/>
        <rFont val="Calibri"/>
        <family val="2"/>
        <scheme val="minor"/>
      </rPr>
      <t>5</t>
    </r>
  </si>
  <si>
    <t>Total Experience (Net Current Year + Past Year)</t>
  </si>
  <si>
    <t xml:space="preserve">5000 to </t>
  </si>
  <si>
    <t>2500 to</t>
  </si>
  <si>
    <t>1000 to</t>
  </si>
  <si>
    <t>500 to</t>
  </si>
  <si>
    <t>0  to</t>
  </si>
  <si>
    <t>Greater than</t>
  </si>
  <si>
    <r>
      <t xml:space="preserve">Refund
</t>
    </r>
    <r>
      <rPr>
        <i/>
        <sz val="11"/>
        <color indexed="8"/>
        <rFont val="Calibri"/>
        <family val="2"/>
      </rPr>
      <t>= Total Earned Premiums (line 3, col. a) – Refunds Since Inception (line 6) – [Adjusted Incurred Claims (line 12)/Benchmark Ratio (Ratio 1)]</t>
    </r>
  </si>
  <si>
    <r>
      <t xml:space="preserve">Adjusted Incurred Claims
</t>
    </r>
    <r>
      <rPr>
        <i/>
        <sz val="11"/>
        <color indexed="8"/>
        <rFont val="Calibri"/>
        <family val="2"/>
      </rPr>
      <t>[Total Earned Premiums (line 3, col. a) – Refunds Since Inception (line 6)] x Ratio 3 (line 11)</t>
    </r>
  </si>
  <si>
    <t>Each type of standard Medicare Supplement Benefit Plan will require a report filled out.</t>
  </si>
  <si>
    <t>NAC 687B.235</t>
  </si>
  <si>
    <t>- For example, NAC 687B.230.3 will have a different line for each Pre-standardized Benefit type</t>
  </si>
  <si>
    <t>- NAC 687B.230.3 will have a different line for 1990 Standardized Benefit type plan A, 1990 Standardized Benefit type plan B, etc</t>
  </si>
  <si>
    <t>- NAC 687B.230.3 will have a different line for 2010 Standardized Benefit type plan A, 2010 Standardized Benefit type plan B, etc</t>
  </si>
  <si>
    <t>NAC 687B.230.3</t>
  </si>
  <si>
    <t>-Feel free to add additional rows of data as per needed.</t>
  </si>
  <si>
    <t>Each type of standard Medicare Supplement Benefit Plan will require a "MEDICARE SUPPLEMENT REFUND CALCULATION FORM" and an accompanying "REPORTING FORM FOR THE CALCULATION OF BENCHMARK RATIO SINCE INCEPTION FOR INDIVIDUAL/GROUP POLICIES" report filled out.</t>
  </si>
  <si>
    <t>-Feel free to add additional "MEDICARE SUPPLEMENT REFUND CALCULATION FORM" and an accompanying "REPORTING FORM FOR THE CALCULATION OF BENCHMARK RATIO SINCE INCEPTION FOR INDIVIDUAL/GROUP POLICIES" as per needed.</t>
  </si>
  <si>
    <t>NAC 687B.283</t>
  </si>
  <si>
    <r>
      <t xml:space="preserve">This form is to report the following information on </t>
    </r>
    <r>
      <rPr>
        <b/>
        <u/>
        <sz val="11"/>
        <color theme="1"/>
        <rFont val="Calibri"/>
        <family val="2"/>
        <scheme val="minor"/>
      </rPr>
      <t>each</t>
    </r>
    <r>
      <rPr>
        <sz val="11"/>
        <color theme="1"/>
        <rFont val="Calibri"/>
        <family val="2"/>
        <scheme val="minor"/>
      </rPr>
      <t xml:space="preserve"> resident of this state who has in force more than one Medicare supplement policy or certificate</t>
    </r>
  </si>
  <si>
    <t>NAC 687B.370(1)(7)</t>
  </si>
  <si>
    <t>Applies to all carriers approved to market Medicare Supplement insurance</t>
  </si>
  <si>
    <r>
      <rPr>
        <b/>
        <sz val="11"/>
        <color theme="1"/>
        <rFont val="Calibri"/>
        <family val="2"/>
        <scheme val="minor"/>
      </rPr>
      <t xml:space="preserve">Applies to all Medicare </t>
    </r>
    <r>
      <rPr>
        <b/>
        <u/>
        <sz val="11"/>
        <color theme="1"/>
        <rFont val="Calibri"/>
        <family val="2"/>
        <scheme val="minor"/>
      </rPr>
      <t>Select</t>
    </r>
    <r>
      <rPr>
        <b/>
        <sz val="11"/>
        <color theme="1"/>
        <rFont val="Calibri"/>
        <family val="2"/>
        <scheme val="minor"/>
      </rPr>
      <t xml:space="preserve"> issuers</t>
    </r>
  </si>
  <si>
    <r>
      <t xml:space="preserve">This form is to report the following information on </t>
    </r>
    <r>
      <rPr>
        <b/>
        <u/>
        <sz val="11"/>
        <color theme="1"/>
        <rFont val="Calibri"/>
        <family val="2"/>
        <scheme val="minor"/>
      </rPr>
      <t>each</t>
    </r>
    <r>
      <rPr>
        <sz val="11"/>
        <color theme="1"/>
        <rFont val="Calibri"/>
        <family val="2"/>
        <scheme val="minor"/>
      </rPr>
      <t xml:space="preserve"> Grievance Report filed regarding Medicare Select policies in the State of Nevada.</t>
    </r>
  </si>
  <si>
    <t>This Excel template has been created to automated and simplify all the Required Industry Reports due for Medicare Supplement.</t>
  </si>
  <si>
    <t>This report is</t>
  </si>
  <si>
    <t>applicable</t>
  </si>
  <si>
    <t>not applicable</t>
  </si>
  <si>
    <t>to my company.</t>
  </si>
  <si>
    <t>Writing the name of the person completing the reports in the Excel file, along with a cover letter in PDF format with the signature will suffice.</t>
  </si>
  <si>
    <t>Please note that the only report required to be completed for is the Worksheet named "NAC 687B.235".</t>
  </si>
  <si>
    <t>All other Worksheets are voluntary for 2015.</t>
  </si>
  <si>
    <t>After 2015</t>
  </si>
  <si>
    <t>Special Instruction for Year 2015</t>
  </si>
  <si>
    <t>All reports will be completed and submited by May 31st of the current year.</t>
  </si>
  <si>
    <t>Tolerance</t>
  </si>
  <si>
    <t>NAIC ID</t>
  </si>
  <si>
    <t>COMPANY NAME</t>
  </si>
  <si>
    <t>NAIC</t>
  </si>
  <si>
    <t>21ST CENTURY CENTENNIAL INSURANCE COMPANY</t>
  </si>
  <si>
    <t>21ST CENTURY INDEMNITY INSURANCE COMPANY</t>
  </si>
  <si>
    <t>21ST CENTURY INSURANCE COMPANY</t>
  </si>
  <si>
    <t>21ST CENTURY NORTH AMERICA INSURANCE COMPANY</t>
  </si>
  <si>
    <t>21ST CENTURY PREFERRED INSURANCE COMPANY</t>
  </si>
  <si>
    <t>21ST CENTURY PREMIER INSURANCE COMPANY</t>
  </si>
  <si>
    <t>4 EVER LIFE INSURANCE COMPANY</t>
  </si>
  <si>
    <t>5 STAR LIFE INSURANCE COMPANY</t>
  </si>
  <si>
    <t>AAA LIFE INSURANCE COMPANY</t>
  </si>
  <si>
    <t>ABILITY INSURANCE COMPANY</t>
  </si>
  <si>
    <t>ACCENDO INSURANCE COMPANY</t>
  </si>
  <si>
    <t>ACCEPTANCE INDEMNITY INSURANCE COMPANY</t>
  </si>
  <si>
    <t>ACCORDIA LIFE AND ANNUITY COMPANY</t>
  </si>
  <si>
    <t>ACE AMERICAN INSURANCE COMPANY</t>
  </si>
  <si>
    <t>ACE FIRE UNDERWRITERS INSURANCE COMPANY</t>
  </si>
  <si>
    <t>ACE LIFE INSURANCE COMPANY</t>
  </si>
  <si>
    <t>ACE PROPERTY AND CASUALTY INSURANCE COMPANY</t>
  </si>
  <si>
    <t>ACSTAR INSURANCE COMPANY</t>
  </si>
  <si>
    <t>ADVANTAGE WORKERS COMPENSATION INSURANCE COMPANY</t>
  </si>
  <si>
    <t>AEGIS SECURITY INSURANCE COMPANY</t>
  </si>
  <si>
    <t>AETNA HEALTH AND LIFE INSURANCE COMPANY</t>
  </si>
  <si>
    <t>AETNA INSURANCE COMPANY OF CONNECTICUT</t>
  </si>
  <si>
    <t>AETNA LIFE INSURANCE COMPANY</t>
  </si>
  <si>
    <t>AIOI NISSAY DOWA INSURANCE COMPANY OF AMERICA</t>
  </si>
  <si>
    <t>AIU INSURANCE COMPANY</t>
  </si>
  <si>
    <t>ALASKA NATIONAL INSURANCE COMPANY</t>
  </si>
  <si>
    <t>ALL SAVERS LIFE INSURANCE COMPANY OF CALIFORNIA</t>
  </si>
  <si>
    <t>ALLIANCE UNITED INSURANCE COMPANY</t>
  </si>
  <si>
    <t>ALLIANZ GLOBAL RISKS US INSURANCE COMPANY</t>
  </si>
  <si>
    <t>ALLIANZ LIFE INSURANCE COMPANY OF NORTH AMERICA</t>
  </si>
  <si>
    <t>ALLIANZ UNDERWRITERS INSURANCE COMPANY</t>
  </si>
  <si>
    <t>ALLIED PROPERTY AND CASUALTY INSURANCE COMPANY</t>
  </si>
  <si>
    <t>ALLIED WORLD ASSURANCE COMPANY (U.S.) INC.</t>
  </si>
  <si>
    <t>ALLMERICA FINANCIAL BENEFIT INSURANCE COMPANY</t>
  </si>
  <si>
    <t>ALLSTATE ASSURANCE COMPANY</t>
  </si>
  <si>
    <t>ALLSTATE INDEMNITY COMPANY</t>
  </si>
  <si>
    <t>ALLSTATE INSURANCE COMPANY</t>
  </si>
  <si>
    <t>ALLSTATE LIFE INSURANCE COMPANY</t>
  </si>
  <si>
    <t>ALLSTATE LIFE INSURANCE COMPANY OF NEW YORK</t>
  </si>
  <si>
    <t>ALLSTATE NORTHBROOK INDEMNITY COMPANY</t>
  </si>
  <si>
    <t>ALTERRA AMERICA INSURANCE COMPANY</t>
  </si>
  <si>
    <t>ALTERRA REINSURANCE USA INC.</t>
  </si>
  <si>
    <t>AMALGAMATED LIFE AND HEALTH INSURANCE COMPANY</t>
  </si>
  <si>
    <t>AMALGAMATED LIFE INSURANCE COMPANY</t>
  </si>
  <si>
    <t>AMCO INSURANCE COMPANY</t>
  </si>
  <si>
    <t>AMERICAN ALTERNATIVE INSURANCE CORPORATION</t>
  </si>
  <si>
    <t>AMERICAN AUTOMOBILE INSURANCE COMPANY</t>
  </si>
  <si>
    <t>AMERICAN BANKERS INSURANCE COMPANY OF FLORIDA</t>
  </si>
  <si>
    <t>AMERICAN BANKERS LIFE ASSURANCE COMPANY OF FLORIDA</t>
  </si>
  <si>
    <t>AMERICAN CASUALTY COMPANY OF READING, PENNSYLVANIA</t>
  </si>
  <si>
    <t>AMERICAN COMMERCE INSURANCE COMPANY</t>
  </si>
  <si>
    <t>American Continental Insurance Company</t>
  </si>
  <si>
    <t>AMERICAN ECONOMY INSURANCE COMPANY</t>
  </si>
  <si>
    <t>AMERICAN EMPIRE INSURANCE COMPANY</t>
  </si>
  <si>
    <t>AMERICAN EQUITY INVESTMENT LIFE INSURANCE COMPANY</t>
  </si>
  <si>
    <t>AMERICAN FAMILY LIFE ASSURANCE COMPANY OF COLUMBUS</t>
  </si>
  <si>
    <t>AMERICAN FAMILY LIFE INSURANCE COMPANY</t>
  </si>
  <si>
    <t>American Family Mutual Insurance Company</t>
  </si>
  <si>
    <t>AMERICAN FIDELITY ASSURANCE COMPANY</t>
  </si>
  <si>
    <t>AMERICAN FIDELITY LIFE INSURANCE COMPANY</t>
  </si>
  <si>
    <t>AMERICAN GENERAL LIFE INSURANCE COMPANY</t>
  </si>
  <si>
    <t>AMERICAN GUARANTEE AND LIABILITY INSURANCE COMPANY</t>
  </si>
  <si>
    <t>AMERICAN HEALTH AND LIFE INSURANCE COMPANY</t>
  </si>
  <si>
    <t>AMERICAN HERITAGE LIFE INSURANCE COMPANY</t>
  </si>
  <si>
    <t>AMERICAN HOME ASSURANCE COMPANY</t>
  </si>
  <si>
    <t>AMERICAN INCOME LIFE INSURANCE COMPANY</t>
  </si>
  <si>
    <t>AMERICAN INSURANCE COMPANY (THE)</t>
  </si>
  <si>
    <t>AMERICAN MANUFACTURERS MUTUAL INSURANCE COMPANY</t>
  </si>
  <si>
    <t>AMERICAN MATURITY LIFE INSURANCE COMPANY</t>
  </si>
  <si>
    <t>AMERICAN MEMORIAL LIFE INSURANCE COMPANY</t>
  </si>
  <si>
    <t>AMERICAN MODERN LIFE INSURANCE COMPANY</t>
  </si>
  <si>
    <t>AMERICAN MOTORISTS INSURANCE COMPANY</t>
  </si>
  <si>
    <t>AMERICAN MUTUAL REINSURANCE COMPANY</t>
  </si>
  <si>
    <t>AMERICAN NATIONAL INSURANCE COMPANY</t>
  </si>
  <si>
    <t>AMERICAN NATIONAL LIFE INSURANCE COMPANY OF TEXAS</t>
  </si>
  <si>
    <t>AMERICAN NETWORK INSURANCE COMPANY</t>
  </si>
  <si>
    <t>AMERICAN PHOENIX LIFE AND REASSURANCE COMPANY</t>
  </si>
  <si>
    <t>AMERICAN PUBLIC LIFE INSURANCE COMPANY</t>
  </si>
  <si>
    <t>AMERICAN RELIABLE INSURANCE COMPANY</t>
  </si>
  <si>
    <t>American Republic Corp Insurance Company</t>
  </si>
  <si>
    <t>AMERICAN REPUBLIC INSURANCE COMPANY</t>
  </si>
  <si>
    <t>AMERICAN RETIREMENT LIFE INSURANCE COMPANY</t>
  </si>
  <si>
    <t>AMERICAN ROAD INSURANCE COMPANY (THE)</t>
  </si>
  <si>
    <t>AMERICAN SECURITY INSURANCE COMPANY</t>
  </si>
  <si>
    <t>AMERICAN SPECIALTY HEALTH INSURANCE COMPANY</t>
  </si>
  <si>
    <t>AMERICAN STATES INSURANCE COMPANY</t>
  </si>
  <si>
    <t>AMERICAN UNITED LIFE INSURANCE COMPANY</t>
  </si>
  <si>
    <t>AMERICAN ZURICH INSURANCE COMPANY</t>
  </si>
  <si>
    <t>AMERICAN-AMICABLE LIFE INSURANCE COMPANY OF TEXAS</t>
  </si>
  <si>
    <t>AMERICO FINANCIAL LIFE AND ANNUITY INSURANCE COMPANY</t>
  </si>
  <si>
    <t>AMERITAS LIFE INSURANCE CORP.</t>
  </si>
  <si>
    <t>AMEX ASSURANCE COMPANY</t>
  </si>
  <si>
    <t>AMICA LIFE INSURANCE COMPANY</t>
  </si>
  <si>
    <t>ANNUITY INVESTORS LIFE INSURANCE COMPANY</t>
  </si>
  <si>
    <t>ANTHEM BLUE CROSS LIFE AND HEALTH INSURANCE COMPANY</t>
  </si>
  <si>
    <t>ANTHEM LIFE INSURANCE COMPANY</t>
  </si>
  <si>
    <t>ARCH INSURANCE COMPANY</t>
  </si>
  <si>
    <t>ARCH REINSURANCE COMPANY</t>
  </si>
  <si>
    <t>ARGONAUT INSURANCE COMPANY</t>
  </si>
  <si>
    <t>ARGONAUT-MIDWEST INSURANCE COMPANY</t>
  </si>
  <si>
    <t>ARGONAUT-SOUTHWEST INSURANCE COMPANY</t>
  </si>
  <si>
    <t>ARROWOOD INDEMNITY COMPANY</t>
  </si>
  <si>
    <t>ASHMERE INSURANCE COMPANY</t>
  </si>
  <si>
    <t>ASSOCIATED INDEMNITY CORPORATION</t>
  </si>
  <si>
    <t>ASSOCIATED INTERNATIONAL INSURANCE COMPANY</t>
  </si>
  <si>
    <t>ASSURED LIFE ASSOCIATION</t>
  </si>
  <si>
    <t>ASSURITY LIFE INSURANCE COMPANY</t>
  </si>
  <si>
    <t>ATHENE ANNUITY &amp; LIFE ASSURANCE COMPANY</t>
  </si>
  <si>
    <t>ATHENE ANNUITY &amp; LIFE ASSURANCE COMPANY OF NEW YORK</t>
  </si>
  <si>
    <t>ATHENE ANNUITY AND LIFE COMPANY</t>
  </si>
  <si>
    <t>ATLANTA INTERNATIONAL INSURANCE COMPANY</t>
  </si>
  <si>
    <t>ATLANTIC SPECIALTY INSURANCE COMPANY</t>
  </si>
  <si>
    <t>AURIGEN REINSURANCE COMPANY OF AMERICA</t>
  </si>
  <si>
    <t>AURORA NATIONAL LIFE ASSURANCE COMPANY</t>
  </si>
  <si>
    <t>AUTO CLUB LIFE INSURANCE COMPANY</t>
  </si>
  <si>
    <t>AUTOMOBILE CLUB OF SOUTHERN CALIFORNIA LIFE INSURANCE COMPANY</t>
  </si>
  <si>
    <t>AVEMCO INSURANCE COMPANY</t>
  </si>
  <si>
    <t>AXA EQUITABLE LIFE AND ANNUITY COMPANY</t>
  </si>
  <si>
    <t>AXA EQUITABLE LIFE INSURANCE COMPANY</t>
  </si>
  <si>
    <t>AXIS INSURANCE COMPANY</t>
  </si>
  <si>
    <t>AXIS REINSURANCE COMPANY</t>
  </si>
  <si>
    <t>BALBOA INSURANCE COMPANY</t>
  </si>
  <si>
    <t>BALTIMORE LIFE INSURANCE COMPANY (THE)</t>
  </si>
  <si>
    <t>Bankers Fidelity Life Insurance Company</t>
  </si>
  <si>
    <t>BANKERS LIFE AND CASUALTY COMPANY</t>
  </si>
  <si>
    <t>BANKERS STANDARD INSURANCE COMPANY</t>
  </si>
  <si>
    <t>BANNER LIFE INSURANCE COMPANY</t>
  </si>
  <si>
    <t>BAPTIST LIFE ASSOCIATION</t>
  </si>
  <si>
    <t>BCS INSURANCE COMPANY</t>
  </si>
  <si>
    <t>BEAZLEY INSURANCE COMPANY, INC.</t>
  </si>
  <si>
    <t>BEDIVERE INSURANCE COMPANY</t>
  </si>
  <si>
    <t>BENCHMARK INSURANCE COMPANY</t>
  </si>
  <si>
    <t>BENEFICIAL LIFE INSURANCE COMPANY</t>
  </si>
  <si>
    <t>BERKLEY INSURANCE COMPANY</t>
  </si>
  <si>
    <t>BERKLEY LIFE AND HEALTH INSURANCE COMPANY</t>
  </si>
  <si>
    <t>BERKLEY REGIONAL INSURANCE COMPANY</t>
  </si>
  <si>
    <t>BERKSHIRE HATHAWAY DIRECT INSURANCE COMPANY</t>
  </si>
  <si>
    <t>BERKSHIRE HATHAWAY SPECIALTY INSURANCE COMPANY</t>
  </si>
  <si>
    <t>BERKSHIRE LIFE INSURANCE COMPANY OF AMERICA</t>
  </si>
  <si>
    <t>BEST LIFE AND HEALTH INSURANCE COMPANY</t>
  </si>
  <si>
    <t>BLUE CROSS OF CA (dba ANTHEM BLUE CROSS)</t>
  </si>
  <si>
    <t>BLUE SHIELD OF CALIFORNIA LIFE &amp; HEALTH INSURANCE COMPANY</t>
  </si>
  <si>
    <t>BOSTON MUTUAL LIFE INSURANCE COMPANY</t>
  </si>
  <si>
    <t>BROTHERHOOD MUTUAL INSURANCE COMPANY</t>
  </si>
  <si>
    <t>C.M. LIFE INSURANCE COMPANY</t>
  </si>
  <si>
    <t>CALIFORNIA AUTOMOBILE INSURANCE COMPANY</t>
  </si>
  <si>
    <t>CALIFORNIA CAPITAL INSURANCE COMPANY</t>
  </si>
  <si>
    <t>CALIFORNIA CASUALTY COMPENSATION INSURANCE COMPANY</t>
  </si>
  <si>
    <t>CALIFORNIA CASUALTY GENERAL INSURANCE COMPANY OF OREGON</t>
  </si>
  <si>
    <t>CALIFORNIA INSURANCE COMPANY</t>
  </si>
  <si>
    <t>CALIFORNIA MOTOR CAR DEALERS EMPLOYEE BENEFITS TRUST</t>
  </si>
  <si>
    <t>W4410</t>
  </si>
  <si>
    <t>CALIFORNIA PHYSICIANS' SERVICE (dba BLUE SHIELD OF CA)</t>
  </si>
  <si>
    <t>CANADA LIFE ASSURANCE COMPANY (THE)</t>
  </si>
  <si>
    <t>CAPITOL INDEMNITY CORPORATION</t>
  </si>
  <si>
    <t>CAPITOL LIFE INSURANCE COMPANY (THE)</t>
  </si>
  <si>
    <t>CAREAMERICA LIFE INSURANCE COMPANY</t>
  </si>
  <si>
    <t>CAROLINA CASUALTY INSURANCE COMPANY</t>
  </si>
  <si>
    <t>CATAMARAN INSURANCE OF OHIO, INC.</t>
  </si>
  <si>
    <t>CATERPILLAR LIFE INSURANCE COMPANY</t>
  </si>
  <si>
    <t>CATHOLIC FINANCIAL LIFE</t>
  </si>
  <si>
    <t>CATHOLIC HOLY FAMILY SOCIETY</t>
  </si>
  <si>
    <t>CATHOLIC ORDER OF FORESTERS</t>
  </si>
  <si>
    <t>CATLIN INDEMNITY COMPANY</t>
  </si>
  <si>
    <t>CATLIN INSURANCE COMPANY, INC.</t>
  </si>
  <si>
    <t>CELTIC INSURANCE COMPANY</t>
  </si>
  <si>
    <t>Central Reserve Life Insurance Company</t>
  </si>
  <si>
    <t>CENTRAL STATES HEALTH &amp; LIFE CO. OF OMAHA</t>
  </si>
  <si>
    <t>CENTRAL STATES INDEMNITY CO. OF OMAHA</t>
  </si>
  <si>
    <t>CENTRAL UNITED LIFE INSURANCE COMPANY</t>
  </si>
  <si>
    <t>CENTRE INSURANCE COMPANY</t>
  </si>
  <si>
    <t>CENTURION LIFE INSURANCE COMPANY</t>
  </si>
  <si>
    <t>CENTURY INDEMNITY COMPANY</t>
  </si>
  <si>
    <t>CHARTER NATIONAL LIFE INSURANCE COMPANY</t>
  </si>
  <si>
    <t>CHEROKEE INSURANCE COMPANY</t>
  </si>
  <si>
    <t>CHESAPEAKE LIFE INSURANCE COMPANY (THE)</t>
  </si>
  <si>
    <t>CHUBB NATIONAL INSURANCE COMPANY</t>
  </si>
  <si>
    <t>CHURCH LIFE INSURANCE CORPORATION</t>
  </si>
  <si>
    <t>CIGNA HEALTH AND LIFE INSURANCE COMPANY</t>
  </si>
  <si>
    <t>CINCINNATI CASUALTY COMPANY (THE)</t>
  </si>
  <si>
    <t>CINCINNATI INDEMNITY COMPANY (THE)</t>
  </si>
  <si>
    <t>CINCINNATI INSURANCE COMPANY (THE)</t>
  </si>
  <si>
    <t>CINCINNATI LIFE INSURANCE COMPANY (THE)</t>
  </si>
  <si>
    <t>CIVIC PROPERTY AND CASUALTY COMPANY</t>
  </si>
  <si>
    <t>CIVIL SERVICE EMPLOYEES INSURANCE COMPANY</t>
  </si>
  <si>
    <t>CLARENDON NATIONAL INSURANCE COMPANY</t>
  </si>
  <si>
    <t>CLEARWATER INSURANCE COMPANY</t>
  </si>
  <si>
    <t>CMFG LIFE INSURANCE COMPANY</t>
  </si>
  <si>
    <t>COFACE NORTH AMERICA INSURANCE COMPANY</t>
  </si>
  <si>
    <t>COLONIAL LIFE &amp; ACCIDENT INSURANCE COMPANY</t>
  </si>
  <si>
    <t>COLONIAL PENN LIFE INSURANCE COMPANY</t>
  </si>
  <si>
    <t>COLORADO BANKERS LIFE INSURANCE COMPANY</t>
  </si>
  <si>
    <t>COLUMBIA INSURANCE COMPANY</t>
  </si>
  <si>
    <t>COLUMBIAN LIFE INSURANCE COMPANY</t>
  </si>
  <si>
    <t>COLUMBIAN MUTUAL LIFE INSURANCE COMPANY</t>
  </si>
  <si>
    <t>COLUMBUS LIFE INSURANCE COMPANY</t>
  </si>
  <si>
    <t>COMBINED INSURANCE COMPANY OF AMERICA</t>
  </si>
  <si>
    <t>COMMERCE INSURANCE COMPANY (THE)</t>
  </si>
  <si>
    <t>COMMERCIAL TRAVELERS MUTUAL INSURANCE COMPANY</t>
  </si>
  <si>
    <t>COMMONWEALTH ANNUITY AND LIFE INSURANCE COMPANY</t>
  </si>
  <si>
    <t>COMPANION LIFE INSURANCE COMPANY</t>
  </si>
  <si>
    <t>COMPASS INSURANCE COMPANY</t>
  </si>
  <si>
    <t>COMPWEST INSURANCE COMPANY</t>
  </si>
  <si>
    <t>CONNECTICUT GENERAL LIFE INSURANCE COMPANY</t>
  </si>
  <si>
    <t>CONSTITUTION INSURANCE COMPANY</t>
  </si>
  <si>
    <t>CONSTITUTION LIFE INSURANCE COMPANY</t>
  </si>
  <si>
    <t>CONTINENTAL AMERICAN INSURANCE COMPANY</t>
  </si>
  <si>
    <t>CONTINENTAL CASUALTY COMPANY</t>
  </si>
  <si>
    <t>CONTINENTAL GENERAL INSURANCE COMPANY</t>
  </si>
  <si>
    <t>CONTINENTAL INSURANCE COMPANY (THE)</t>
  </si>
  <si>
    <t>CONTINENTAL LIFE INSURANCE COMPANY OF BRENTWOOD, TENNESSEE</t>
  </si>
  <si>
    <t>CORVESTA LIFE INSURANCE COMPANY</t>
  </si>
  <si>
    <t>COVENTRY HEALTH AND LIFE INSURANCE COMPANY</t>
  </si>
  <si>
    <t>CRESTBROOK INSURANCE COMPANY</t>
  </si>
  <si>
    <t>CROATIAN FRATERNAL UNION OF AMERICA</t>
  </si>
  <si>
    <t>CRUM &amp; FORSTER INDEMNITY COMPANY</t>
  </si>
  <si>
    <t>CRUSADER INSURANCE COMPANY</t>
  </si>
  <si>
    <t>CSA FRATERNAL LIFE</t>
  </si>
  <si>
    <t>CSAA GENERAL INSURANCE COMPANY</t>
  </si>
  <si>
    <t>CSAA INSURANCE EXCHANGE</t>
  </si>
  <si>
    <t>CSE SAFEGUARD INSURANCE COMPANY</t>
  </si>
  <si>
    <t>CSI LIFE INSURANCE COMPANY</t>
  </si>
  <si>
    <t>CUMIS INSURANCE SOCIETY, INC.</t>
  </si>
  <si>
    <t>DANIELSON NATIONAL INSURANCE COMPANY</t>
  </si>
  <si>
    <t>DEARBORN NATIONAL LIFE INSURANCE COMPANY</t>
  </si>
  <si>
    <t>DEGREE OF HONOR PROTECTIVE ASSOCIATION</t>
  </si>
  <si>
    <t>DELAWARE AMERICAN LIFE INSURANCE COMPANY</t>
  </si>
  <si>
    <t>DELAWARE LIFE INSURANCE COMPANY</t>
  </si>
  <si>
    <t>DELTA DENTAL INSURANCE COMPANY</t>
  </si>
  <si>
    <t>DENTEGRA INSURANCE COMPANY</t>
  </si>
  <si>
    <t>DIRECT GENERAL LIFE INSURANCE COMPANY</t>
  </si>
  <si>
    <t>DISCOVER PROPERTY &amp; CASUALTY INSURANCE COMPANY</t>
  </si>
  <si>
    <t>DOCTORS' COMPANY, AN INTERINSURANCE EXCHANGE (THE)</t>
  </si>
  <si>
    <t>DOCTORS' LIFE INSURANCE COMPANY (THE)</t>
  </si>
  <si>
    <t>EAGLE LIFE INSURANCE COMPANY</t>
  </si>
  <si>
    <t>EAGLE WEST INSURANCE COMPANY</t>
  </si>
  <si>
    <t>ECONOMY FIRE &amp; CASUALTY COMPANY</t>
  </si>
  <si>
    <t>ELCO MUTUAL LIFE AND ANNUITY</t>
  </si>
  <si>
    <t>ELECTRIC INSURANCE COMPANY</t>
  </si>
  <si>
    <t>EMC NATIONAL LIFE COMPANY</t>
  </si>
  <si>
    <t>EMPLOYERS COMPENSATION INSURANCE COMPANY</t>
  </si>
  <si>
    <t>EMPLOYERS' FIRE INSURANCE COMPANY (THE)</t>
  </si>
  <si>
    <t>EMPLOYERS INSURANCE COMPANY OF WAUSAU</t>
  </si>
  <si>
    <t>EMPLOYERS MUTUAL CASUALTY COMPANY</t>
  </si>
  <si>
    <t>EMPLOYERS REASSURANCE CORPORATION</t>
  </si>
  <si>
    <t>ENDURANCE REINSURANCE CORPORATION OF AMERICA</t>
  </si>
  <si>
    <t>EQUITABLE LIFE AND CASUALTY INS COMPANY</t>
  </si>
  <si>
    <t>EQUITRUST LIFE INSURANCE COMPANY</t>
  </si>
  <si>
    <t>EVERENCE ASSOCIATION, INC.</t>
  </si>
  <si>
    <t>EVERENCE INSURANCE COMPANY</t>
  </si>
  <si>
    <t>EVEREST REINSURANCE COMPANY</t>
  </si>
  <si>
    <t>EXACT PROPERTY AND CASUALTY COMPANY</t>
  </si>
  <si>
    <t>EXECUTIVE RISK INDEMNITY INC.</t>
  </si>
  <si>
    <t>EXPLORER INSURANCE COMPANY</t>
  </si>
  <si>
    <t>FACTORY MUTUAL INSURANCE COMPANY</t>
  </si>
  <si>
    <t>FAIR AMERICAN INSURANCE AND REINSURANCE COMPANY</t>
  </si>
  <si>
    <t>FAMILY HERITAGE LIFE INSURANCE COMPANY OF AMERICA</t>
  </si>
  <si>
    <t>FAMILY LIFE INSURANCE COMPANY</t>
  </si>
  <si>
    <t>FAMILY SERVICE LIFE INSURANCE COMPANY</t>
  </si>
  <si>
    <t>FARMERS INSURANCE EXCHANGE</t>
  </si>
  <si>
    <t>FARMERS NEW WORLD LIFE INSURANCE COMPANY</t>
  </si>
  <si>
    <t>FARMERS REINSURANCE COMPANY</t>
  </si>
  <si>
    <t>FARMINGTON CASUALTY COMPANY</t>
  </si>
  <si>
    <t>FEDERAL INSURANCE COMPANY</t>
  </si>
  <si>
    <t>FEDERAL LIFE INSURANCE COMPANY (MUTUAL)</t>
  </si>
  <si>
    <t>FEDERATED LIFE INSURANCE COMPANY</t>
  </si>
  <si>
    <t>FEDERATED MUTUAL INSURANCE COMPANY</t>
  </si>
  <si>
    <t>FIDELITY &amp; GUARANTY LIFE INSURANCE COMPANY</t>
  </si>
  <si>
    <t>FIDELITY LIFE ASSOCIATION, A LEGAL RESERVE LIFE INSURANCE COMPANY</t>
  </si>
  <si>
    <t>FIDELITY SECURITY LIFE INSURANCE COMPANY</t>
  </si>
  <si>
    <t>FINANCIAL AMERICAN LIFE INSURANCE COMPANY</t>
  </si>
  <si>
    <t>FINANCIAL AMERICAN PROPERTY AND CASUALTY INSURANCE COMPANY</t>
  </si>
  <si>
    <t>FINANCIAL INDEMNITY COMPANY</t>
  </si>
  <si>
    <t>FINANCIAL PACIFIC INSURANCE COMPANY</t>
  </si>
  <si>
    <t>FINIAL REINSURANCE COMPANY</t>
  </si>
  <si>
    <t>FIRE INSURANCE EXCHANGE</t>
  </si>
  <si>
    <t>FIREMAN'S FUND INSURANCE COMPANY</t>
  </si>
  <si>
    <t>FIRST ALLMERICA FINANCIAL LIFE INSURANCE COMPANY</t>
  </si>
  <si>
    <t>FIRST FINANCIAL INSURANCE COMPANY</t>
  </si>
  <si>
    <t>FIRST HEALTH LIFE &amp; HEALTH INSURANCE COMPANY</t>
  </si>
  <si>
    <t>FIRST LIBERTY INSURANCE CORPORATION (THE)</t>
  </si>
  <si>
    <t>FIRST PENN-PACIFIC LIFE INSURANCE COMPANY</t>
  </si>
  <si>
    <t>FLORISTS' MUTUAL INSURANCE COMPANY</t>
  </si>
  <si>
    <t>FOREMOST INSURANCE COMPANY GRAND RAPIDS, MICHIGAN</t>
  </si>
  <si>
    <t>FORESTERS LIFE INSURANCE AND ANNUITY COMPANY</t>
  </si>
  <si>
    <t>FORETHOUGHT LIFE INSURANCE COMPANY</t>
  </si>
  <si>
    <t>FREEDOM SPECIALTY INSURANCE COMPANY</t>
  </si>
  <si>
    <t>FREMONT LIFE INSURANCE COMPANY</t>
  </si>
  <si>
    <t>FRESENIUS HEALTH PLANS INSURANCE COMPANY</t>
  </si>
  <si>
    <t>GARDEN STATE LIFE INSURANCE COMPANY</t>
  </si>
  <si>
    <t>GBU FINANCIAL LIFE</t>
  </si>
  <si>
    <t>GENERAL AMERICAN LIFE INSURANCE COMPANY</t>
  </si>
  <si>
    <t>GENERAL FIDELITY LIFE INSURANCE COMPANY</t>
  </si>
  <si>
    <t>GENERAL RE LIFE CORPORATION</t>
  </si>
  <si>
    <t>GENERAL REINSURANCE CORPORATION</t>
  </si>
  <si>
    <t>GENERAL SECURITY NATIONAL INSURANCE COMPANY</t>
  </si>
  <si>
    <t>GENERALI ASSICURAZIONI GENERALI S.P.A. (U.S. BRANCH)</t>
  </si>
  <si>
    <t>GENESIS INSURANCE COMPANY</t>
  </si>
  <si>
    <t>GENWORTH LIFE AND ANNUITY INSURANCE COMPANY</t>
  </si>
  <si>
    <t>GENWORTH LIFE INSURANCE COMPANY</t>
  </si>
  <si>
    <t>GERBER LIFE INSURANCE COMPANY</t>
  </si>
  <si>
    <t>GLOBAL REINSURANCE CORPORATION OF AMERICA</t>
  </si>
  <si>
    <t>GLOBE LIFE AND ACCIDENT INSURANCE COMPANY</t>
  </si>
  <si>
    <t>GOLDEN EAGLE INSURANCE CORPORATION</t>
  </si>
  <si>
    <t>GOLDEN RULE INSURANCE COMPANY</t>
  </si>
  <si>
    <t>GOVERNMENT PERSONNEL MUTUAL LIFE INSURANCE COMPANY</t>
  </si>
  <si>
    <t>GRANITE STATE INSURANCE COMPANY</t>
  </si>
  <si>
    <t>GRAPHIC ARTS MUTUAL INSURANCE COMPANY</t>
  </si>
  <si>
    <t>GREAT AMERICAN ALLIANCE INSURANCE COMPANY</t>
  </si>
  <si>
    <t>GREAT AMERICAN INSURANCE COMPANY</t>
  </si>
  <si>
    <t>GREAT AMERICAN LIFE INSURANCE COMPANY</t>
  </si>
  <si>
    <t>GREAT DIVIDE INSURANCE COMPANY</t>
  </si>
  <si>
    <t>GREAT MIDWEST INSURANCE COMPANY</t>
  </si>
  <si>
    <t>GREAT NORTHERN INSURANCE COMPANY</t>
  </si>
  <si>
    <t>GREAT SOUTHERN LIFE INSURANCE COMPANY</t>
  </si>
  <si>
    <t>GREAT WESTERN INSURANCE COMPANY</t>
  </si>
  <si>
    <t>GREAT-WEST LIFE &amp; ANNUITY INSURANCE COMPANY</t>
  </si>
  <si>
    <t>GREAT-WEST LIFE ASSURANCE COMPANY (THE)</t>
  </si>
  <si>
    <t>GREEK CATHOLIC UNION OF THE U.S.A.</t>
  </si>
  <si>
    <t>GREENWICH INSURANCE COMPANY</t>
  </si>
  <si>
    <t>GROUP INSURANCE TRUST OF THE CALIFORNIA SOCIETY OF CERTIFIED PUBLIC ACCOUNTANTS (THE)</t>
  </si>
  <si>
    <t>W4404</t>
  </si>
  <si>
    <t>GUARANTEE INSURANCE COMPANY</t>
  </si>
  <si>
    <t>GUARANTEE TRUST LIFE INSURANCE COMPANY</t>
  </si>
  <si>
    <t>GUARANTY INCOME LIFE INSURANCE COMPANY</t>
  </si>
  <si>
    <t>GUARDIAN INSURANCE &amp; ANNUITY COMPANY, INC. (THE)</t>
  </si>
  <si>
    <t>GUARDIAN LIFE INSURANCE COMPANY OF AMERICA (THE)</t>
  </si>
  <si>
    <t>GUGGENHEIM LIFE AND ANNUITY COMPANY</t>
  </si>
  <si>
    <t>GUIDEONE MUTUAL INSURANCE COMPANY</t>
  </si>
  <si>
    <t>HANNOVER LIFE REASSURANCE COMPANY OF AMERICA</t>
  </si>
  <si>
    <t>HANOVER INSURANCE COMPANY (THE)</t>
  </si>
  <si>
    <t>HARLEYSVILLE INSURANCE COMPANY</t>
  </si>
  <si>
    <t>HARTFORD ACCIDENT AND INDEMNITY COMPANY</t>
  </si>
  <si>
    <t>HARTFORD CASUALTY INSURANCE COMPANY</t>
  </si>
  <si>
    <t>HARTFORD FIRE INSURANCE COMPANY</t>
  </si>
  <si>
    <t>HARTFORD INTERNATIONAL LIFE REASSURANCE CORPORATION</t>
  </si>
  <si>
    <t>HARTFORD LIFE AND ACCIDENT INSURANCE COMPANY</t>
  </si>
  <si>
    <t>HARTFORD LIFE AND ANNUITY INSURANCE COMPANY</t>
  </si>
  <si>
    <t>HARTFORD LIFE INSURANCE COMPANY</t>
  </si>
  <si>
    <t>HARTFORD UNDERWRITERS INSURANCE COMPANY</t>
  </si>
  <si>
    <t>HCC LIFE INSURANCE COMPANY</t>
  </si>
  <si>
    <t>HCSC INSURANCE SERVICES COMPANY</t>
  </si>
  <si>
    <t>HEALTH NET LIFE INSURANCE COMPANY</t>
  </si>
  <si>
    <t>HEALTHMARKETS INSURANCE COMPANY</t>
  </si>
  <si>
    <t>HEARTLAND NATIONAL LIFE INSURANCE COMPANY</t>
  </si>
  <si>
    <t>HERITAGE CASUALTY INSURANCE COMPANY</t>
  </si>
  <si>
    <t>HERITAGE INDEMNITY COMPANY</t>
  </si>
  <si>
    <t>HERITAGE LIFE INSURANCE COMPANY</t>
  </si>
  <si>
    <t>HERITAGE UNION LIFE INSURANCE COMPANY</t>
  </si>
  <si>
    <t>HISCOX INSURANCE COMPANY INC.</t>
  </si>
  <si>
    <t>HM HEALTH INSURANCE COMPANY</t>
  </si>
  <si>
    <t>HM LIFE INSURANCE COMPANY</t>
  </si>
  <si>
    <t>HOMESTEADERS LIFE COMPANY</t>
  </si>
  <si>
    <t>HOMETOWN HEALTH PLAN INCORPORATED</t>
  </si>
  <si>
    <t>HOMETOWN HEALTH PROVIDERS INSURANCE COMPANY</t>
  </si>
  <si>
    <t>HORACE MANN LIFE INSURANCE COMPANY</t>
  </si>
  <si>
    <t>HUDSON INSURANCE COMPANY</t>
  </si>
  <si>
    <t>HUMANA INSURANCE COMPANY</t>
  </si>
  <si>
    <t>HUMANADENTAL INSURANCE COMPANY</t>
  </si>
  <si>
    <t>IA AMERICAN LIFE INSURANCE COMPANY</t>
  </si>
  <si>
    <t>IDEALIFE INSURANCE COMPANY</t>
  </si>
  <si>
    <t>IDS PROPERTY CASUALTY INSURANCE COMPANY</t>
  </si>
  <si>
    <t>ILLINOIS MUTUAL LIFE INSURANCE COMPANY</t>
  </si>
  <si>
    <t>IMPERIUM INSURANCE COMPANY</t>
  </si>
  <si>
    <t>INDEMNITY INSURANCE COMPANY OF NORTH AMERICA</t>
  </si>
  <si>
    <t>INDEPENDENCE AMERICAN INSURANCE COMPANY</t>
  </si>
  <si>
    <t>INDEPENDENCE LIFE AND ANNUITY COMPANY</t>
  </si>
  <si>
    <t>INDEPENDENT ORDER OF FORESTERS (THE)</t>
  </si>
  <si>
    <t>INDIANA LUMBERMENS MUTUAL INSURANCE COMPANY</t>
  </si>
  <si>
    <t>INDIVIDUAL ASSURANCE COMPANY, LIFE, HEALTH &amp; ACCIDENT</t>
  </si>
  <si>
    <t>INDUSTRIAL ALLIANCE INSURANCE AND FINANCIAL SERVICES, INC.</t>
  </si>
  <si>
    <t>INSURANCE COMPANY OF NORTH AMERICA</t>
  </si>
  <si>
    <t>INSURANCE COMPANY OF THE STATE OF PENNSYLVANIA (THE)</t>
  </si>
  <si>
    <t>INSURANCE COMPANY OF THE WEST</t>
  </si>
  <si>
    <t>INTEGRITY LIFE INSURANCE COMPANY</t>
  </si>
  <si>
    <t>INTERINSURANCE EXCHANGE OF THE AUTOMOBILE CLUB</t>
  </si>
  <si>
    <t>INVESTORS LIFE INSURANCE COMPANY OF NORTH AMERICA</t>
  </si>
  <si>
    <t>IRONSHORE INDEMNITY INC.</t>
  </si>
  <si>
    <t>JACKSON NATIONAL LIFE INSURANCE COMPANY</t>
  </si>
  <si>
    <t>JEFFERSON INSURANCE COMPANY</t>
  </si>
  <si>
    <t>JEFFERSON NATIONAL LIFE INSURANCE COMPANY</t>
  </si>
  <si>
    <t>JOHN ALDEN LIFE INSURANCE COMPANY</t>
  </si>
  <si>
    <t>JOHN HANCOCK LIFE &amp; HEALTH INSURANCE COMPANY</t>
  </si>
  <si>
    <t>JOHN HANCOCK LIFE INSURANCE COMPANY (U.S.A.)</t>
  </si>
  <si>
    <t>KAISER PERMANENTE INSURANCE COMPANY</t>
  </si>
  <si>
    <t>KANAWHA INSURANCE COMPANY</t>
  </si>
  <si>
    <t>KANSAS CITY LIFE INSURANCE COMPANY</t>
  </si>
  <si>
    <t>KEMPER INDEPENDENCE INSURANCE COMPANY</t>
  </si>
  <si>
    <t>KNIGHTS OF COLUMBUS</t>
  </si>
  <si>
    <t>KSKJ LIFE, AMERICAN SLOVENIAN CATHOLIC UNION</t>
  </si>
  <si>
    <t>LAFAYETTE LIFE INSURANCE COMPANY (THE)</t>
  </si>
  <si>
    <t>LAMORAK INSURANCE COMPANY</t>
  </si>
  <si>
    <t>LIBERTY BANKERS LIFE INSURANCE COMPANY</t>
  </si>
  <si>
    <t>LIBERTY INSURANCE CORPORATION</t>
  </si>
  <si>
    <t>LIBERTY INSURANCE UNDERWRITERS, INC.</t>
  </si>
  <si>
    <t>LIBERTY LIFE ASSURANCE COMPANY OF BOSTON</t>
  </si>
  <si>
    <t>LIBERTY MUTUAL FIRE INSURANCE COMPANY</t>
  </si>
  <si>
    <t>LIBERTY MUTUAL INSURANCE COMPANY</t>
  </si>
  <si>
    <t>LIBERTY NATIONAL LIFE INSURANCE COMPANY</t>
  </si>
  <si>
    <t>LIFE INSURANCE COMPANY OF NORTH AMERICA</t>
  </si>
  <si>
    <t>LIFE INSURANCE COMPANY OF THE SOUTHWEST</t>
  </si>
  <si>
    <t>LIFECARE ASSURANCE COMPANY</t>
  </si>
  <si>
    <t>LIFEMAP ASSURANCE COMPANY</t>
  </si>
  <si>
    <t>LIFESECURE INSURANCE COMPANY</t>
  </si>
  <si>
    <t>LIFESHIELD NATIONAL INSURANCE CO.</t>
  </si>
  <si>
    <t>LIFEWISE ASSURANCE COMPANY</t>
  </si>
  <si>
    <t>LINCOLN BENEFIT LIFE COMPANY</t>
  </si>
  <si>
    <t>LINCOLN HERITAGE LIFE INSURANCE COMPANY</t>
  </si>
  <si>
    <t>LINCOLN LIFE &amp; ANNUITY COMPANY OF NEW YORK</t>
  </si>
  <si>
    <t>LINCOLN NATIONAL LIFE INSURANCE COMPANY (THE)</t>
  </si>
  <si>
    <t>LM GENERAL INSURANCE COMPANY</t>
  </si>
  <si>
    <t>LM INSURANCE CORPORATION</t>
  </si>
  <si>
    <t>LM PROPERTY AND CASUALTY INSURANCE COMPANY</t>
  </si>
  <si>
    <t>LOMBARD INTERNATIONAL LIFE ASSURANCE COMPANY</t>
  </si>
  <si>
    <t>LONDON LIFE REINSURANCE COMPANY</t>
  </si>
  <si>
    <t>LONGEVITY INSURANCE COMPANY</t>
  </si>
  <si>
    <t>LOYA CASUALTY INSURANCE COMPANY</t>
  </si>
  <si>
    <t>LOYAL AMERICAN LIFE INSURANCE COMPANY</t>
  </si>
  <si>
    <t>LOYAL CHRISTIAN BENEFIT ASSOCIATION</t>
  </si>
  <si>
    <t>LUMBERMENS MUTUAL CASUALTY COMPANY</t>
  </si>
  <si>
    <t>LUSO-AMERICAN LIFE INSURANCE SOCIETY</t>
  </si>
  <si>
    <t>LYNDON PROPERTY INSURANCE COMPANY</t>
  </si>
  <si>
    <t>MADISON NATIONAL LIFE INSURANCE COMPANY, INC.</t>
  </si>
  <si>
    <t>MANHATTAN LIFE INSURANCE COMPANY (THE)</t>
  </si>
  <si>
    <t>MANHATTAN NATIONAL LIFE INSURANCE COMPANY</t>
  </si>
  <si>
    <t>MAPFRE INSURANCE COMPANY</t>
  </si>
  <si>
    <t>MAPFRE LIFE INSURANCE COMPANY</t>
  </si>
  <si>
    <t>MARKEL INSURANCE COMPANY</t>
  </si>
  <si>
    <t>MASSACHUSETTS CASUALTY INSURANCE COMPANY</t>
  </si>
  <si>
    <t>MASSACHUSETTS MUTUAL LIFE INSURANCE COMPANY</t>
  </si>
  <si>
    <t>MCNA INSURANCE COMPANY</t>
  </si>
  <si>
    <t>MEDAMERICA INSURANCE COMPANY</t>
  </si>
  <si>
    <t>MEDCO CONTAINMENT LIFE INSURANCE COMPANY</t>
  </si>
  <si>
    <t>MEDICAL INSURANCE EXCHANGE OF CALIFORNIA</t>
  </si>
  <si>
    <t>Medico Corp Life Insurance Company</t>
  </si>
  <si>
    <t>MEDICO INSURANCE COMPANY</t>
  </si>
  <si>
    <t>MEDMARC CASUALTY INSURANCE COMPANY</t>
  </si>
  <si>
    <t>MEMBERS LIFE INSURANCE COMPANY</t>
  </si>
  <si>
    <t>MERCURY CASUALTY COMPANY</t>
  </si>
  <si>
    <t>MERCURY INSURANCE COMPANY</t>
  </si>
  <si>
    <t>MERIT LIFE INSURANCE COMPANY</t>
  </si>
  <si>
    <t>MERITPLAN INSURANCE COMPANY</t>
  </si>
  <si>
    <t>METLIFE INSURANCE COMPANY USA</t>
  </si>
  <si>
    <t>METROPOLITAN DIRECT PROPERTY AND CASUALTY INSURANCE COMPANY</t>
  </si>
  <si>
    <t>METROPOLITAN LIFE INSURANCE COMPANY</t>
  </si>
  <si>
    <t>METROPOLITAN TOWER LIFE INSURANCE COMPANY</t>
  </si>
  <si>
    <t>MICHIGAN MILLERS MUTUAL INSURANCE COMPANY</t>
  </si>
  <si>
    <t>MID-CENTURY INSURANCE COMPANY</t>
  </si>
  <si>
    <t>MIDLAND NATIONAL LIFE INSURANCE COMPANY</t>
  </si>
  <si>
    <t>MIDSTATES REINSURANCE CORPORATION</t>
  </si>
  <si>
    <t>MIDVALE INDEMNITY COMPANY</t>
  </si>
  <si>
    <t>MID-WEST NATIONAL LIFE INSURANCE COMPANY OF TENNESSEE</t>
  </si>
  <si>
    <t>MIDWESTERN UNITED LIFE INSURANCE COMPANY</t>
  </si>
  <si>
    <t>MINNESOTA LIFE INSURANCE COMPANY</t>
  </si>
  <si>
    <t>MITSUI SUMITOMO INSURANCE COMPANY OF AMERICA</t>
  </si>
  <si>
    <t>MML BAY STATE LIFE INSURANCE COMPANY</t>
  </si>
  <si>
    <t>MODA HEALTH PLAN, INC.</t>
  </si>
  <si>
    <t>MODERN WOODMEN OF AMERICA</t>
  </si>
  <si>
    <t>MONARCH LIFE INSURANCE COMPANY</t>
  </si>
  <si>
    <t>MONTEREY INSURANCE COMPANY</t>
  </si>
  <si>
    <t>MONY LIFE INSURANCE COMPANY</t>
  </si>
  <si>
    <t>MONY LIFE INSURANCE COMPANY OF AMERICA</t>
  </si>
  <si>
    <t>MOSAIC INSURANCE COMPANY</t>
  </si>
  <si>
    <t>MOTORISTS COMMERCIAL MUTUAL INSURANCE COMPANY</t>
  </si>
  <si>
    <t>MOUNTAINPOINT INSURANCE COMPANY</t>
  </si>
  <si>
    <t>MTL INSURANCE COMPANY</t>
  </si>
  <si>
    <t>MUNICH AMERICAN REASSURANCE COMPANY</t>
  </si>
  <si>
    <t>MUNICH REINSURANCE AMERICA, INC.</t>
  </si>
  <si>
    <t>MUTUAL OF AMERICA LIFE INSURANCE COMPANY</t>
  </si>
  <si>
    <t>MUTUAL OF OMAHA INSURANCE COMPANY</t>
  </si>
  <si>
    <t>NATIONAL BENEFIT LIFE INSURANCE COMPANY</t>
  </si>
  <si>
    <t>NATIONAL CASUALTY COMPANY</t>
  </si>
  <si>
    <t>NATIONAL CATHOLIC SOCIETY OF FORESTERS</t>
  </si>
  <si>
    <t>NATIONAL CONTINENTAL INSURANCE COMPANY</t>
  </si>
  <si>
    <t>NATIONAL FARMERS UNION LIFE INSURANCE COMPANY</t>
  </si>
  <si>
    <t>NATIONAL FIRE INSURANCE COMPANY OF HARTFORD</t>
  </si>
  <si>
    <t>NATIONAL FOUNDATION LIFE INSURANCE COMPANY</t>
  </si>
  <si>
    <t>NATIONAL GUARDIAN LIFE INSURANCE COMPANY</t>
  </si>
  <si>
    <t>NATIONAL HEALTH INSURANCE COMPANY</t>
  </si>
  <si>
    <t>NATIONAL INDEMNITY COMPANY</t>
  </si>
  <si>
    <t>NATIONAL LIABILITY &amp; FIRE INSURANCE COMPANY</t>
  </si>
  <si>
    <t>NATIONAL LIFE INSURANCE COMPANY</t>
  </si>
  <si>
    <t>NATIONAL SLOVAK SOCIETY OF THE UNITED STATES OF AMERICA (THE)</t>
  </si>
  <si>
    <t>NATIONAL SURETY CORPORATION</t>
  </si>
  <si>
    <t>NATIONAL TEACHERS ASSOCIATES LIFE INSURANCE COMPANY</t>
  </si>
  <si>
    <t>NATIONAL UNION FIRE INSURANCE COMPANY OF PITTSBURGH, PA</t>
  </si>
  <si>
    <t>NATIONAL WESTERN LIFE INSURANCE COMPANY</t>
  </si>
  <si>
    <t>NATIONWIDE LIFE AND ANNUITY INSURANCE COMPANY</t>
  </si>
  <si>
    <t>NATIONWIDE LIFE INSURANCE COMPANY</t>
  </si>
  <si>
    <t>NATIONWIDE MUTUAL FIRE INSURANCE COMPANY</t>
  </si>
  <si>
    <t>NATIONWIDE MUTUAL INSURANCE COMPANY</t>
  </si>
  <si>
    <t>NATIONWIDE PROPERTY AND CASUALTY INSURANCE COMPANY</t>
  </si>
  <si>
    <t>NEIGHBORHOOD SPIRIT PROPERTY AND CASUALTY COMPANY</t>
  </si>
  <si>
    <t>NEW ENGLAND LIFE INSURANCE COMPANY</t>
  </si>
  <si>
    <t>NEW ENGLAND REINSURANCE CORPORATION</t>
  </si>
  <si>
    <t>NEW ERA LIFE INSURANCE COMPANY</t>
  </si>
  <si>
    <t>NEW ERA LIFE INSURANCE COMPANY OF THE MIDWEST</t>
  </si>
  <si>
    <t>NEW HAMPSHIRE INSURANCE COMPANY</t>
  </si>
  <si>
    <t>NEW YORK LIFE INSURANCE AND ANNUITY CORPORATION</t>
  </si>
  <si>
    <t>NEW YORK LIFE INSURANCE COMPANY</t>
  </si>
  <si>
    <t>NIPPON LIFE INSURANCE COMPANY OF AMERICA</t>
  </si>
  <si>
    <t>NORTH AMERICAN COMPANY FOR LIFE AND HEALTH INSURANCE</t>
  </si>
  <si>
    <t>NORTH AMERICAN ELITE INSURANCE COMPANY</t>
  </si>
  <si>
    <t>NORTH AMERICAN SPECIALTY INSURANCE COMPANY</t>
  </si>
  <si>
    <t>NORTH AMERICAN SWISS ALLIANCE</t>
  </si>
  <si>
    <t>NORTH CAROLINA MUTUAL LIFE INSURANCE COMPANY</t>
  </si>
  <si>
    <t>GPM Health and Life Insurance Company</t>
  </si>
  <si>
    <t>NORTH RIVER INSURANCE COMPANY (THE)</t>
  </si>
  <si>
    <t>NORTHWESTERN LONG TERM CARE INSURANCE COMPANY</t>
  </si>
  <si>
    <t>NORTHWESTERN MUTUAL LIFE INSURANCE COMPANY (THE)</t>
  </si>
  <si>
    <t>NORTHWESTERN NATIONAL INSURANCE COMPANY OF MILWAUKEE, WISCONSIN</t>
  </si>
  <si>
    <t>NYLIFE INSURANCE COMPANY OF ARIZONA</t>
  </si>
  <si>
    <t>OCCIDENTAL LIFE INSURANCE COMPANY OF NORTH CAROLINA</t>
  </si>
  <si>
    <t>ODYSSEY REINSURANCE COMPANY</t>
  </si>
  <si>
    <t>OHIO CASUALTY INSURANCE COMPANY (THE)</t>
  </si>
  <si>
    <t>OHIO NATIONAL LIFE ASSURANCE CORPORATION</t>
  </si>
  <si>
    <t>OHIO NATIONAL LIFE INSURANCE COMPANY (THE)</t>
  </si>
  <si>
    <t>OHIO STATE LIFE INSURANCE COMPANY (THE)</t>
  </si>
  <si>
    <t>OLD AMERICAN INSURANCE COMPANY</t>
  </si>
  <si>
    <t>OLD REPUBLIC GENERAL INSURANCE CORPORATION</t>
  </si>
  <si>
    <t>OLD REPUBLIC INSURANCE COMPANY</t>
  </si>
  <si>
    <t>OLD REPUBLIC LIFE INSURANCE COMPANY</t>
  </si>
  <si>
    <t>OLD REPUBLIC SECURITY ASSURANCE COMPANY</t>
  </si>
  <si>
    <t>OLD UNITED LIFE INSURANCE COMPANY</t>
  </si>
  <si>
    <t>OMAHA INDEMNITY COMPANY (THE)</t>
  </si>
  <si>
    <t>OPTIMUM RE INSURANCE COMPANY</t>
  </si>
  <si>
    <t>ORDER OF UNITED COMMERCIAL TRAVELERS OF AMERICA (THE)</t>
  </si>
  <si>
    <t>OXFORD LIFE INSURANCE COMPANY</t>
  </si>
  <si>
    <t>OZARK NATIONAL LIFE INSURANCE COMPANY</t>
  </si>
  <si>
    <t>PACIFIC EMPLOYERS INSURANCE COMPANY</t>
  </si>
  <si>
    <t>PACIFIC GUARDIAN LIFE INSURANCE COMPANY, LIMITED</t>
  </si>
  <si>
    <t>PACIFIC INDEMNITY COMPANY</t>
  </si>
  <si>
    <t>PACIFIC LIFE &amp; ANNUITY COMPANY</t>
  </si>
  <si>
    <t>PACIFIC LIFE INSURANCE COMPANY</t>
  </si>
  <si>
    <t>PACIFIC PIONEER INSURANCE COMPANY</t>
  </si>
  <si>
    <t>PACIFICARE LIFE AND HEALTH INSURANCE COMPANY</t>
  </si>
  <si>
    <t>PACIFICARE LIFE ASSURANCE COMPANY</t>
  </si>
  <si>
    <t>PALOMAR SPECIALTY INSURANCE COMPANY</t>
  </si>
  <si>
    <t>PAN-AMERICAN ASSURANCE COMPANY</t>
  </si>
  <si>
    <t>PAN-AMERICAN LIFE INSURANCE COMPANY</t>
  </si>
  <si>
    <t>PARK AVENUE LIFE INSURANCE COMPANY</t>
  </si>
  <si>
    <t>PARTNER REINSURANCE COMPANY OF THE U.S.</t>
  </si>
  <si>
    <t>PARTNERRE AMERICA INSURANCE COMPANY</t>
  </si>
  <si>
    <t>PARTNERRE INSURANCE COMPANY OF NEW YORK</t>
  </si>
  <si>
    <t>PAUL REVERE LIFE INSURANCE COMPANY (THE)</t>
  </si>
  <si>
    <t>PAVONIA LIFE INSURANCE COMPANY OF MICHIGAN</t>
  </si>
  <si>
    <t>PENN INSURANCE AND ANNUITY COMPANY (THE)</t>
  </si>
  <si>
    <t>PENN MUTUAL LIFE INSURANCE COMPANY (THE)</t>
  </si>
  <si>
    <t>PENN TREATY NETWORK AMERICA INSURANCE COMPANY</t>
  </si>
  <si>
    <t>PENNSYLVANIA INSURANCE COMPANY</t>
  </si>
  <si>
    <t>PENNSYLVANIA LIFE INSURANCE COMPANY</t>
  </si>
  <si>
    <t>PENNSYLVANIA LUMBERMENS MUTUAL INSURANCE COMPANY</t>
  </si>
  <si>
    <t>PERMANENT GENERAL ASSURANCE CORPORATION</t>
  </si>
  <si>
    <t>PHARMACISTS LIFE INSURANCE COMPANY (THE)</t>
  </si>
  <si>
    <t>PHILADELPHIA AMERICAN LIFE INSURANCE COMPANY</t>
  </si>
  <si>
    <t>PHILADELPHIA INDEMNITY INSURANCE COMPANY</t>
  </si>
  <si>
    <t>PHILADELPHIA REINSURANCE CORPORATION</t>
  </si>
  <si>
    <t>PHL VARIABLE INSURANCE COMPANY</t>
  </si>
  <si>
    <t>PHOENIX LIFE INSURANCE COMPANY</t>
  </si>
  <si>
    <t>PHYSICIANS LIFE INSURANCE COMPANY</t>
  </si>
  <si>
    <t>PHYSICIANS MUTUAL INSURANCE COMPANY</t>
  </si>
  <si>
    <t>PIONEER AMERICAN INSURANCE COMPANY</t>
  </si>
  <si>
    <t>PIONEER MUTUAL LIFE INSURANCE COMPANY, A STOCK SUBSIDIARY OF AMERICAN UNITED MUTUAL INSURANCE HOLDING COMPANY</t>
  </si>
  <si>
    <t>PIONEER SECURITY LIFE INSURANCE COMPANY</t>
  </si>
  <si>
    <t>PLATTE RIVER INSURANCE COMPANY</t>
  </si>
  <si>
    <t>POLICE AND FIREMEN'S INSURANCE ASSOCIATION</t>
  </si>
  <si>
    <t>POLISH NATIONAL ALLIANCE OF THE UNITED STATES OF NORTH AMERICA</t>
  </si>
  <si>
    <t>POLISH ROMAN CATHOLIC UNION OF AMERICA</t>
  </si>
  <si>
    <t>POLISH WOMEN'S ALLIANCE OF AMERICA</t>
  </si>
  <si>
    <t>PORTUGUESE FRATERNAL SOCIETY OF AMERICA</t>
  </si>
  <si>
    <t>PRAETORIAN INSURANCE COMPANY</t>
  </si>
  <si>
    <t>PREMIER ACCESS INSURANCE COMPANY</t>
  </si>
  <si>
    <t>PRIMERICA LIFE INSURANCE COMPANY</t>
  </si>
  <si>
    <t>PRINCIPAL LIFE INSURANCE COMPANY</t>
  </si>
  <si>
    <t>PRINCIPAL NATIONAL LIFE INSURANCE COMPANY</t>
  </si>
  <si>
    <t>PRINTING INDUSTRIES BENEFIT TRUST</t>
  </si>
  <si>
    <t>W4383</t>
  </si>
  <si>
    <t>PROCENTURY INSURANCE COMPANY</t>
  </si>
  <si>
    <t>PROFESSIONAL INSURANCE COMPANY</t>
  </si>
  <si>
    <t>PROGRESSIVE CASUALTY INSURANCE COMPANY</t>
  </si>
  <si>
    <t>PROGRESSIVE SPECIALTY INSURANCE COMPANY</t>
  </si>
  <si>
    <t>PROGRESSIVE WEST INSURANCE COMPANY</t>
  </si>
  <si>
    <t>PROPERTY AND CASUALTY INSURANCE COMPANY OF HARTFORD</t>
  </si>
  <si>
    <t>PROTECTIVE INSURANCE COMPANY</t>
  </si>
  <si>
    <t>PROTECTIVE LIFE AND ANNUITY INSURANCE COMPANY</t>
  </si>
  <si>
    <t>PROTECTIVE LIFE INSURANCE COMPANY</t>
  </si>
  <si>
    <t>PROVIDENT AMERICAN LIFE &amp; HEALTH INSURANCE COMPANY</t>
  </si>
  <si>
    <t>PROVIDENT LIFE AND ACCIDENT INSURANCE COMPANY</t>
  </si>
  <si>
    <t>PRUCO LIFE INSURANCE COMPANY</t>
  </si>
  <si>
    <t>PRUDENTIAL ANNUITIES LIFE ASSURANCE CORPORATION</t>
  </si>
  <si>
    <t>PRUDENTIAL INSURANCE COMPANY OF AMERICA (THE)</t>
  </si>
  <si>
    <t>PURITAN LIFE INSURANCE COMPANY OF AMERICA</t>
  </si>
  <si>
    <t>THE PYRAMID LIFE INSURANCE COMPANY</t>
  </si>
  <si>
    <t>QBE INSURANCE CORPORATION</t>
  </si>
  <si>
    <t>QBE REINSURANCE CORPORATION</t>
  </si>
  <si>
    <t>QUALITAS INSURANCE COMPANY</t>
  </si>
  <si>
    <t>R&amp;Q REINSURANCE COMPANY</t>
  </si>
  <si>
    <t>R.V.I. AMERICA INSURANCE COMPANY</t>
  </si>
  <si>
    <t>REDWOOD FIRE AND CASUALTY INSURANCE COMPANY</t>
  </si>
  <si>
    <t>RELIABLE LIFE INSURANCE COMPANY (THE)</t>
  </si>
  <si>
    <t>RELIANCE STANDARD LIFE INSURANCE COMPANY</t>
  </si>
  <si>
    <t>RELIASTAR LIFE INSURANCE COMPANY</t>
  </si>
  <si>
    <t>RELIASTAR LIFE INSURANCE COMPANY OF NEW YORK</t>
  </si>
  <si>
    <t>RENAISSANCE LIFE &amp; HEALTH INSURANCE COMPANY OF AMERICA</t>
  </si>
  <si>
    <t>REPUBLIC INDEMNITY COMPANY OF AMERICA</t>
  </si>
  <si>
    <t>REPUBLIC INDEMNITY COMPANY OF CALIFORNIA</t>
  </si>
  <si>
    <t>REPWEST INSURANCE COMPANY</t>
  </si>
  <si>
    <t>RESERVE NATIONAL INSURANCE COMPANY</t>
  </si>
  <si>
    <t>RESIDENCE MUTUAL INSURANCE COMPANY</t>
  </si>
  <si>
    <t>RESOURCE LIFE INSURANCE COMPANY</t>
  </si>
  <si>
    <t>RESPONSE INDEMNITY COMPANY OF CALIFORNIA</t>
  </si>
  <si>
    <t>RESPONSE INSURANCE COMPANY</t>
  </si>
  <si>
    <t>RESPONSE WORLDWIDE INSURANCE COMPANY</t>
  </si>
  <si>
    <t>RGA REINSURANCE COMPANY</t>
  </si>
  <si>
    <t>RIVERSOURCE LIFE INSURANCE COMPANY</t>
  </si>
  <si>
    <t>RLI INDEMNITY COMPANY</t>
  </si>
  <si>
    <t>RLI INSURANCE COMPANY</t>
  </si>
  <si>
    <t>ROCKY MOUNTAIN HOSPITAL AND MEDICAL SERVICE INC</t>
  </si>
  <si>
    <t>ROYAL NEIGHBORS OF AMERICA</t>
  </si>
  <si>
    <t>RSUI INDEMNITY COMPANY</t>
  </si>
  <si>
    <t>S.USA LIFE INSURANCE COMPANY, INC.</t>
  </si>
  <si>
    <t>SAFEHEALTH LIFE INSURANCE COMPANY</t>
  </si>
  <si>
    <t>SAGICOR LIFE INSURANCE COMPANY</t>
  </si>
  <si>
    <t>SAN DIEGO INSURANCE COMPANY</t>
  </si>
  <si>
    <t>SAN FRANCISCO REINSURANCE COMPANY</t>
  </si>
  <si>
    <t>SAVINGS BANK LIFE INSURANCE COMPANY OF MASSACHUSETTS (THE)</t>
  </si>
  <si>
    <t>SCOR GLOBAL LIFE AMERICAS REINSURANCE COMPANY</t>
  </si>
  <si>
    <t>SCOR GLOBAL LIFE REINSURANCE COMPANY OF DELAWARE</t>
  </si>
  <si>
    <t>SCOR GLOBAL LIFE USA REINSURANCE COMPANY</t>
  </si>
  <si>
    <t>SCOR REINSURANCE COMPANY</t>
  </si>
  <si>
    <t>SCOTTISH RE (U.S.), INC.</t>
  </si>
  <si>
    <t>SEATON INSURANCE COMPANY</t>
  </si>
  <si>
    <t>SEAVIEW INSURANCE COMPANY</t>
  </si>
  <si>
    <t>SECURIAN LIFE INSURANCE COMPANY</t>
  </si>
  <si>
    <t>SECURITY BENEFIT LIFE INSURANCE COMPANY</t>
  </si>
  <si>
    <t>SECURITY LIFE INSURANCE COMPANY OF AMERICA</t>
  </si>
  <si>
    <t>SECURITY LIFE OF DENVER INSURANCE COMPANY</t>
  </si>
  <si>
    <t>SECURITY MUTUAL LIFE INSURANCE COMPANY OF NEW YORK</t>
  </si>
  <si>
    <t>SECURITY NATIONAL LIFE INSURANCE COMPANY</t>
  </si>
  <si>
    <t>SELECT INSURANCE COMPANY</t>
  </si>
  <si>
    <t>SENIOR HEALTH INSURANCE COMPANY OF PENNSYLVANIA</t>
  </si>
  <si>
    <t>SENIOR LIFE INSURANCE  COMPANY</t>
  </si>
  <si>
    <t>SENTINEL INSURANCE COMPANY, LTD.</t>
  </si>
  <si>
    <t>SENTINEL SECURITY LIFE INSURANCE COMPANY</t>
  </si>
  <si>
    <t>SENTRY CASUALTY COMPANY</t>
  </si>
  <si>
    <t>SENTRY INSURANCE A MUTUAL COMPANY</t>
  </si>
  <si>
    <t>SENTRY LIFE INSURANCE COMPANY</t>
  </si>
  <si>
    <t>SENTRY SELECT INSURANCE COMPANY</t>
  </si>
  <si>
    <t>SEQUOIA INSURANCE COMPANY</t>
  </si>
  <si>
    <t>SETTLERS LIFE INSURANCE COMPANY</t>
  </si>
  <si>
    <t>SIERRA HEALTH AND LIFE INSURANCE COMPANY, INC.</t>
  </si>
  <si>
    <t>SIRIUS AMERICA INSURANCE COMPANY</t>
  </si>
  <si>
    <t>SLOVENE NATIONAL BENEFIT SOCIETY</t>
  </si>
  <si>
    <t>SONS OF NORWAY</t>
  </si>
  <si>
    <t>SOUTHERN INSURANCE COMPANY</t>
  </si>
  <si>
    <t>SPARTA INSURANCE COMPANY</t>
  </si>
  <si>
    <t>SPINNAKER INSURANCE COMPANY</t>
  </si>
  <si>
    <t>SPRINGFIELD INSURANCE COMPANY</t>
  </si>
  <si>
    <t>ST. PAUL FIRE AND MARINE INSURANCE COMPANY</t>
  </si>
  <si>
    <t>ST. PAUL GUARDIAN INSURANCE COMPANY</t>
  </si>
  <si>
    <t>ST. PAUL MERCURY INSURANCE COMPANY</t>
  </si>
  <si>
    <t>ST. PAUL PROTECTIVE INSURANCE COMPANY</t>
  </si>
  <si>
    <t>STANDARD FIRE INSURANCE COMPANY (THE)</t>
  </si>
  <si>
    <t>STANDARD GUARANTY INSURANCE COMPANY</t>
  </si>
  <si>
    <t>STANDARD INSURANCE COMPANY</t>
  </si>
  <si>
    <t>STANDARD LIFE AND ACCIDENT INSURANCE COMPANY</t>
  </si>
  <si>
    <t>STANDARD SECURITY LIFE INSURANCE COMPANY OF NEW YORK</t>
  </si>
  <si>
    <t>STAR INSURANCE COMPANY</t>
  </si>
  <si>
    <t>STARMOUNT LIFE INSURANCE COMPANY</t>
  </si>
  <si>
    <t>STARNET INSURANCE COMPANY</t>
  </si>
  <si>
    <t>STARR INDEMNITY &amp; LIABILITY COMPANY</t>
  </si>
  <si>
    <t>STARSTONE NATIONAL INSURANCE COMPANY</t>
  </si>
  <si>
    <t>STATE FARM FIRE AND CASUALTY COMPANY</t>
  </si>
  <si>
    <t>STATE FARM GENERAL INSURANCE COMPANY</t>
  </si>
  <si>
    <t>STATE FARM HEALTH INSURANCE COMPANY</t>
  </si>
  <si>
    <t>STATE FARM LIFE INSURANCE COMPANY</t>
  </si>
  <si>
    <t>STATE FARM MUTUAL AUTOMOBILE INSURANCE COMPANY</t>
  </si>
  <si>
    <t>STATE LIFE INSURANCE COMPANY (THE)</t>
  </si>
  <si>
    <t>STERLING CASUALTY INSURANCE COMPANY</t>
  </si>
  <si>
    <t>STERLING INVESTORS LIFE INSURANCE COMPANY</t>
  </si>
  <si>
    <t>STERLING LIFE INSURANCE COMPANY</t>
  </si>
  <si>
    <t>Stonebridge Life Insurance Company</t>
  </si>
  <si>
    <t>SUECIA INSURANCE COMPANY</t>
  </si>
  <si>
    <t>SUN LIFE AND HEALTH INSURANCE COMPANY (U.S.)</t>
  </si>
  <si>
    <t>SUN LIFE ASSURANCE COMPANY OF CANADA</t>
  </si>
  <si>
    <t>SUNSET LIFE INSURANCE COMPANY OF AMERICA</t>
  </si>
  <si>
    <t>SUPREME COUNCIL OF THE ROYAL ARCANUM</t>
  </si>
  <si>
    <t>SURETY LIFE INSURANCE COMPANY</t>
  </si>
  <si>
    <t>SWISS RE LIFE &amp; HEALTH AMERICA INC.</t>
  </si>
  <si>
    <t>SWISS REINSURANCE AMERICA CORPORATION</t>
  </si>
  <si>
    <t>SYMETRA LIFE INSURANCE COMPANY</t>
  </si>
  <si>
    <t>SYMETRA NATIONAL LIFE INSURANCE COMPANY</t>
  </si>
  <si>
    <t>SYMPHONIX HEALTH INSURANCE, INC.</t>
  </si>
  <si>
    <t>TEACHERS INSURANCE AND ANNUITY ASSOCIATION OF AMERICA</t>
  </si>
  <si>
    <t>TEXAS LIFE INSURANCE COMPANY</t>
  </si>
  <si>
    <t>THRIVENT FINANCIAL FOR LUTHERANS</t>
  </si>
  <si>
    <t>THRIVENT LIFE INSURANCE COMPANY</t>
  </si>
  <si>
    <t>TIAA-CREF LIFE INSURANCE COMPANY</t>
  </si>
  <si>
    <t>TIG INSURANCE COMPANY</t>
  </si>
  <si>
    <t>TIME INSURANCE COMPANY</t>
  </si>
  <si>
    <t>TNUS INSURANCE COMPANY</t>
  </si>
  <si>
    <t>TOA REINSURANCE COMPANY OF AMERICA (THE)</t>
  </si>
  <si>
    <t>TOKIO MARINE AMERICA INSURANCE COMPANY</t>
  </si>
  <si>
    <t>TOPA INSURANCE COMPANY</t>
  </si>
  <si>
    <t>TRANS WORLD ASSURANCE COMPANY</t>
  </si>
  <si>
    <t>TRANSAMERICA ADVISORS LIFE INSURANCE COMPANY</t>
  </si>
  <si>
    <t>TRANSAMERICA CASUALTY INSURANCE COMPANY</t>
  </si>
  <si>
    <t>TRANSAMERICA FINANCIAL LIFE INSURANCE COMPANY</t>
  </si>
  <si>
    <t>TRANSAMERICA LIFE INSURANCE COMPANY</t>
  </si>
  <si>
    <t>TRANSAMERICA PREMIER LIFE INSURANCE COMPANY</t>
  </si>
  <si>
    <t>TRANSATLANTIC REINSURANCE COMPANY</t>
  </si>
  <si>
    <t>TRANSPORT INSURANCE COMPANY</t>
  </si>
  <si>
    <t>TRANSPORTATION INSURANCE COMPANY</t>
  </si>
  <si>
    <t>TRAVELERS CASUALTY AND SURETY COMPANY</t>
  </si>
  <si>
    <t>TRAVELERS CASUALTY AND SURETY COMPANY OF AMERICA</t>
  </si>
  <si>
    <t>TRAVELERS CASUALTY COMPANY OF CONNECTICUT</t>
  </si>
  <si>
    <t>TRAVELERS CASUALTY INSURANCE COMPANY OF AMERICA</t>
  </si>
  <si>
    <t>TRAVELERS COMMERCIAL CASUALTY COMPANY</t>
  </si>
  <si>
    <t>TRAVELERS COMMERCIAL INSURANCE COMPANY</t>
  </si>
  <si>
    <t>TRAVELERS INDEMNITY COMPANY (THE)</t>
  </si>
  <si>
    <t>TRAVELERS INDEMNITY COMPANY OF CONNECTICUT (THE)</t>
  </si>
  <si>
    <t>TRAVELERS PROTECTIVE ASSOCIATION OF AMERICA (THE)</t>
  </si>
  <si>
    <t>TRENWICK AMERICA REINSURANCE CORPORATION</t>
  </si>
  <si>
    <t>TRINITY UNIVERSAL INSURANCE COMPANY</t>
  </si>
  <si>
    <t>TRUASSURE INSURANCE COMPANY</t>
  </si>
  <si>
    <t>TRUCK INSURANCE EXCHANGE</t>
  </si>
  <si>
    <t>TRUMBULL INSURANCE COMPANY</t>
  </si>
  <si>
    <t>TRUSTMARK INSURANCE COMPANY</t>
  </si>
  <si>
    <t>TRUSTMARK LIFE INSURANCE COMPANY</t>
  </si>
  <si>
    <t>TUFTS INSURANCE COMPANY</t>
  </si>
  <si>
    <t>TWIN CITY FIRE INSURANCE COMPANY</t>
  </si>
  <si>
    <t>U.S. FINANCIAL LIFE INSURANCE COMPANY</t>
  </si>
  <si>
    <t>U.S. SPECIALTY INSURANCE COMPANY</t>
  </si>
  <si>
    <t>UBS LIFE INSURANCE COMPANY USA</t>
  </si>
  <si>
    <t>ULLICO LIFE INSURANCE COMPANY</t>
  </si>
  <si>
    <t>UNICARE LIFE &amp; HEALTH INSURANCE COMPANY</t>
  </si>
  <si>
    <t>UNIFIED LIFE INSURANCE COMPANY</t>
  </si>
  <si>
    <t>UNIGARD INSURANCE COMPANY</t>
  </si>
  <si>
    <t>UNIMERICA INSURANCE COMPANY</t>
  </si>
  <si>
    <t>UNION FIDELITY LIFE INSURANCE COMPANY</t>
  </si>
  <si>
    <t>UNION LABOR LIFE INSURANCE COMPANY</t>
  </si>
  <si>
    <t>UNION SECURITY INSURANCE COMPANY</t>
  </si>
  <si>
    <t>UNITED AGRICULTURAL EMPLOYEE WELFARE BENEFIT PLAN AND TRUST</t>
  </si>
  <si>
    <t>W4334</t>
  </si>
  <si>
    <t>UNITED AMERICAN INSURANCE COMPANY</t>
  </si>
  <si>
    <t>UNITED BENEFIT LIFE INSURANCE COMPANY</t>
  </si>
  <si>
    <t>UNITED CASUALTY INSURANCE COMPANY OF AMERICA</t>
  </si>
  <si>
    <t>UNITED CONCORDIA INSURANCE COMPANY</t>
  </si>
  <si>
    <t>UNITED FARM FAMILY LIFE INSURANCE COMPANY</t>
  </si>
  <si>
    <t>UNITED FIDELITY LIFE INSURANCE COMPANY</t>
  </si>
  <si>
    <t>UNITED HERITAGE LIFE INSURANCE COMPANY</t>
  </si>
  <si>
    <t>UNITED HOME LIFE INSURANCE COMPANY</t>
  </si>
  <si>
    <t>UNITED INSURANCE COMPANY OF AMERICA</t>
  </si>
  <si>
    <t>UNITED LIFE INSURANCE COMPANY</t>
  </si>
  <si>
    <t>UNITED OF OMAHA LIFE INSURANCE COMPANY</t>
  </si>
  <si>
    <t>UNITED SECURITY ASSURANCE COMPANY OF PENNSYLVANIA</t>
  </si>
  <si>
    <t>UNITED STATES FIDELITY AND GUARANTY COMPANY</t>
  </si>
  <si>
    <t>UNITED STATES FIRE INSURANCE COMPANY</t>
  </si>
  <si>
    <t>UNITED STATES LETTER CARRIERS' MUTUAL BENEFIT ASSOCIATION OF AND FOR THE NATIONAL ASSOCIATION OF LETTER CARRIERS</t>
  </si>
  <si>
    <t>UNITED STATES LIFE INSURANCE COMPANY IN THE CITY OF NEW YORK (THE)</t>
  </si>
  <si>
    <t>UNITED TEACHER ASSOCIATES INSURANCE COMPANY</t>
  </si>
  <si>
    <t>UNITED TRANSPORTATION UNION INSURANCE ASSOCIATION</t>
  </si>
  <si>
    <t>UNITED WORLD LIFE INSURANCE COMPANY</t>
  </si>
  <si>
    <t>UNITEDHEALTHCARE INSURANCE COMPANY</t>
  </si>
  <si>
    <t>UNITEDHEALTHCARE LIFE INSURANCE COMPANY</t>
  </si>
  <si>
    <t>UNITRIN AUTO AND HOME INSURANCE COMPANY</t>
  </si>
  <si>
    <t>UNITRIN DIRECT PROPERTY &amp; CASUALTY COMPANY</t>
  </si>
  <si>
    <t>UNIVERSAL UNDERWRITERS INSURANCE COMPANY</t>
  </si>
  <si>
    <t>UNIVERSAL UNDERWRITERS LIFE INSURANCE COMPANY</t>
  </si>
  <si>
    <t>UNUM INSURANCE COMPANY</t>
  </si>
  <si>
    <t>UNUM LIFE INSURANCE COMPANY OF AMERICA</t>
  </si>
  <si>
    <t>USA LIFE ONE INSURANCE COMPANY OF INDIANA</t>
  </si>
  <si>
    <t>USAA LIFE INSURANCE COMPANY</t>
  </si>
  <si>
    <t>USABLE LIFE</t>
  </si>
  <si>
    <t>UTICA MUTUAL INSURANCE COMPANY</t>
  </si>
  <si>
    <t>VALLEY FORGE INSURANCE COMPANY</t>
  </si>
  <si>
    <t>VANTIS LIFE INSURANCE COMPANY</t>
  </si>
  <si>
    <t>VARIABLE ANNUITY LIFE INSURANCE COMPANY (THE)</t>
  </si>
  <si>
    <t>VIGILANT INSURANCE COMPANY</t>
  </si>
  <si>
    <t>VIKING INSURANCE COMPANY OF WISCONSIN</t>
  </si>
  <si>
    <t>VIRGINIA SURETY COMPANY, INC.</t>
  </si>
  <si>
    <t>VOYA INSURANCE AND ANNUITY COMPANY</t>
  </si>
  <si>
    <t>VOYA RETIREMENT INSURANCE AND ANNUITY COMPANY</t>
  </si>
  <si>
    <t>WASHINGTON NATIONAL INSURANCE COMPANY</t>
  </si>
  <si>
    <t>WAUSAU UNDERWRITERS INSURANCE COMPANY</t>
  </si>
  <si>
    <t>WELLCARE HEALTH INSURANCE COMPANY OF KENTUCKY, INC.</t>
  </si>
  <si>
    <t>WELLINGTON LIFE INSURANCE COMPANY</t>
  </si>
  <si>
    <t>WESCO INSURANCE COMPANY</t>
  </si>
  <si>
    <t>WEST COAST LIFE INSURANCE COMPANY</t>
  </si>
  <si>
    <t>WESTERN AND SOUTHERN LIFE INSURANCE COMPANY (THE)</t>
  </si>
  <si>
    <t>WESTERN FRATERNAL LIFE ASSOCIATION</t>
  </si>
  <si>
    <t>WESTERN GROWERS ASSURANCE TRUST</t>
  </si>
  <si>
    <t>W4416</t>
  </si>
  <si>
    <t>WESTERN MUTUAL INSURANCE COMPANY</t>
  </si>
  <si>
    <t>WESTERN SELECT INSURANCE COMPANY</t>
  </si>
  <si>
    <t>WESTERN-SOUTHERN LIFE ASSURANCE COMPANY</t>
  </si>
  <si>
    <t>WESTPORT INSURANCE CORPORATION</t>
  </si>
  <si>
    <t>WILCAC LIFE INSURANCE COMPANY</t>
  </si>
  <si>
    <t>WILCO LIFE INSURANCE COMPANY</t>
  </si>
  <si>
    <t>WILLIAM PENN ASSOCIATION</t>
  </si>
  <si>
    <t>WILTON REASSURANCE COMPANY</t>
  </si>
  <si>
    <t>WILTON REASSURANCE LIFE COMPANY OF NEW YORK</t>
  </si>
  <si>
    <t>WMI Mutual Insurance Company</t>
  </si>
  <si>
    <t>WOMAN'S LIFE INSURANCE SOCIETY</t>
  </si>
  <si>
    <t>WOODMEN OF THE WORLD LIFE INSURANCE SOCIETY</t>
  </si>
  <si>
    <t>WORK FIRST CASUALTY COMPANY</t>
  </si>
  <si>
    <t>WORKMEN'S BENEFIT FUND OF THE UNITED STATES OF AMERICA</t>
  </si>
  <si>
    <t>XL INSURANCE AMERICA, INC.</t>
  </si>
  <si>
    <t>XL LIFE INSURANCE AND ANNUITY COMPANY</t>
  </si>
  <si>
    <t>XL REINSURANCE AMERICA INC.</t>
  </si>
  <si>
    <t>XL SPECIALTY INSURANCE COMPANY</t>
  </si>
  <si>
    <t>YOSEMITE INSURANCE COMPANY</t>
  </si>
  <si>
    <t>ZALE INDEMNITY COMPANY</t>
  </si>
  <si>
    <t>ZALE LIFE INSURANCE COMPANY</t>
  </si>
  <si>
    <t>ZENITH INSURANCE COMPANY</t>
  </si>
  <si>
    <t>ZNAT INSURANCE COMPANY</t>
  </si>
  <si>
    <t>ZURICH AMERICAN INSURANCE COMPANY</t>
  </si>
  <si>
    <t>ZURICH AMERICAN LIFE INSURANCE COMPANY</t>
  </si>
  <si>
    <t>Standard Life and Casualty Insurance Company</t>
  </si>
  <si>
    <t>World Insurance Company</t>
  </si>
  <si>
    <t>Anthem Insurance Companies Inc</t>
  </si>
  <si>
    <t>Western United Life Assurance Company</t>
  </si>
  <si>
    <t>AMERICAN PIONEER LIFE INSURANCE COMPANY</t>
  </si>
  <si>
    <t>UNITED NATIONAL LIFE INSURANCE CO OF AMERICA</t>
  </si>
  <si>
    <t>COUNTRY LIFE INSURANCE COMPANY</t>
  </si>
  <si>
    <t>CUNA MUTUAL LIFE INSURANCE COMPANY</t>
  </si>
  <si>
    <t>AMERICAN HOME LIFE INSURANCE COMPANY</t>
  </si>
  <si>
    <t>Athene Life Insurance Company of New York</t>
  </si>
  <si>
    <t>UNION CENTRAL LIFE INSURANCE COMPANY</t>
  </si>
  <si>
    <t>MONITOR LIFE INSURANCE COMPANY OF NEW YORK</t>
  </si>
  <si>
    <t>FUNERAL DIRECTORS LIFE INSURANCE COMPANY</t>
  </si>
  <si>
    <t>All Savers Insurance Company</t>
  </si>
  <si>
    <t>AMERICAN UNDERWRITERS LIFE INSURANCE COMPANY</t>
  </si>
  <si>
    <t>FIRST CATHOLIC SLOVAK LADIES ASSOCIATION OF THE UNITED STATES OF AMERICA</t>
  </si>
  <si>
    <t>FIRST CATHOLIC SLOVAK UNION OF THE UNITED STATES OF AMERICA &amp; CANADA</t>
  </si>
  <si>
    <t>COUNTRY INVESTORS LIFE ASSURANCE COMPANY</t>
  </si>
  <si>
    <t>FIDELITY INVESTMENTS LIFE INSURANCE COMPANY</t>
  </si>
  <si>
    <t>CANADA LIFE INSURANCE COMPANY OF AMERICA</t>
  </si>
  <si>
    <t>STATE MUTUAL INSURANCE COMPANY</t>
  </si>
  <si>
    <t>LIFE OF THE SOUTH INSURANCE COMPANY</t>
  </si>
  <si>
    <t>AMERICAN MEDICAL AND LIFE INSURANCE COMPANY</t>
  </si>
  <si>
    <t>SURETY LIFE AND CASUALTY INSURANCE COMPANY</t>
  </si>
  <si>
    <t>CHRISTIAN FIDELITY LIFE INSURANCE COMPANY</t>
  </si>
  <si>
    <t>SHELTER LIFE INSURANCE COMPANY</t>
  </si>
  <si>
    <t>PARKER CENTENNIAL ASSURANCE COMPANY</t>
  </si>
  <si>
    <t>PHOENIX LIFE AND ANNUITY COMPANY</t>
  </si>
  <si>
    <t>UNIVERSAL GUARANTY LIFE INSURANCE COMPANY</t>
  </si>
  <si>
    <t>UNITY FINANCIAL LIFE INSURANCE COMPANY</t>
  </si>
  <si>
    <t>FREEDOM LIFE INSURANCE COMPANY OF AMERICA</t>
  </si>
  <si>
    <t>ALPHA DENTAL OF NEVADA INC</t>
  </si>
  <si>
    <t>LIBERTY DENTAL PLAN OF NEVADA, INC.</t>
  </si>
  <si>
    <t>NEVADA DENTAL BENEFITS LTD</t>
  </si>
  <si>
    <t>UNION SECURITY LIFE INSURANCE COMPANY</t>
  </si>
  <si>
    <t>MEMBERS HEALTH INSURANCE COMPANY</t>
  </si>
  <si>
    <t>NEVADA PACIFIC DENTAL</t>
  </si>
  <si>
    <t>WILLAMETTE DENTAL INSURANCE INC</t>
  </si>
  <si>
    <t>Access Dental Plan of Nevada, Inc.</t>
  </si>
  <si>
    <t>AETNA HEALTH INC</t>
  </si>
  <si>
    <t>AETNA HEALTH INSURANCE COMPANY</t>
  </si>
  <si>
    <t>AETNA HEALTH INC (PA)</t>
  </si>
  <si>
    <t>Aetna Health of Utah Inc</t>
  </si>
  <si>
    <t>NOVA CASUALTY COMPANY</t>
  </si>
  <si>
    <t>HMO COLORADO INC d/b/a HMO NEVADA</t>
  </si>
  <si>
    <t>INTEGON NATIONAL INSURANCE COMPANY</t>
  </si>
  <si>
    <t>EDUCATORS HEALTH PLANS LIFE, ACCIDENT &amp; HEALTH, INC.</t>
  </si>
  <si>
    <t>ENVISION INSURANCE COMPANY</t>
  </si>
  <si>
    <t>GROUP DENTAL SERVICE OF MARYLAND INC (backed)</t>
  </si>
  <si>
    <t>ShelterPoint Insurance Company</t>
  </si>
  <si>
    <t>HUMANA HEALTH PLAN INCORPORATED</t>
  </si>
  <si>
    <t>COMPBENEFITS INSURANCE COMPANY</t>
  </si>
  <si>
    <t>AMERICAN FINANCIAL SECURITY LIFE INSURANCE COMPANY</t>
  </si>
  <si>
    <t>NEVADA HEALTH CO-OP</t>
  </si>
  <si>
    <t>HEALTH PLAN OF NEVADA INCORPORATED</t>
  </si>
  <si>
    <t>NEVADACARE INC</t>
  </si>
  <si>
    <t>PROMINENCE PREFERRED HEALTH INSURANCE COMPANY INC</t>
  </si>
  <si>
    <t>PROMINENCE HEALTHFIRST</t>
  </si>
  <si>
    <t>AMERICAN INVESTORS LIFE INSURANCE COMPANY INC</t>
  </si>
  <si>
    <t>SUMMERLIN LIFE AND HEALTH INSURANCE COMPANY</t>
  </si>
  <si>
    <t>VISION SERVICE PLAN INC</t>
  </si>
  <si>
    <t>PACIFICARE OF NEVADA INC</t>
  </si>
  <si>
    <t>AMERICAN SENTINEL INSURANCE COMPANY</t>
  </si>
  <si>
    <t>VSP Vision Care Inc</t>
  </si>
  <si>
    <t>EMPHESYS INSURANCE COMPANY</t>
  </si>
  <si>
    <t>HUMANA BENEFIT PLAN OF ILLINOIS INC</t>
  </si>
  <si>
    <t>TRITON INSURANCE COMPANY</t>
  </si>
  <si>
    <t>SECURIAN CASUALTY COMPANY</t>
  </si>
  <si>
    <t>CENTURION CASUALTY COMPANY</t>
  </si>
  <si>
    <t>LYNDON SOUTHERN INSURANCE COMPANY</t>
  </si>
  <si>
    <t>Plateau Insurance Company</t>
  </si>
  <si>
    <t>Plateau Casualty Insurance Company</t>
  </si>
  <si>
    <t>American National Property And Casualty Company</t>
  </si>
  <si>
    <t>If there is a field that does not apply to you, please leave it blank or reach out to me (Mackay Moore) at 775-687-0733 or by email at mmoore@doi.nv.gov.</t>
  </si>
  <si>
    <t>This field should automatically fill in once the NAIC ID of the company is filled in. If it errors and you have verified your NAIC ID is correct, please let me know.</t>
  </si>
  <si>
    <t>Member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</si>
</sst>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vertAlign val="superscript"/>
      <sz val="11"/>
      <color indexed="8"/>
      <name val="Calibri"/>
      <family val="2"/>
    </font>
    <font>
      <i/>
      <sz val="11"/>
      <color indexed="8"/>
      <name val="Calibri"/>
      <family val="2"/>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vertAlign val="superscript"/>
      <sz val="11"/>
      <color theme="1"/>
      <name val="Calibri"/>
      <family val="2"/>
      <scheme val="minor"/>
    </font>
    <font>
      <b/>
      <u/>
      <sz val="11"/>
      <color theme="1"/>
      <name val="Calibri"/>
      <family val="2"/>
      <scheme val="minor"/>
    </font>
    <font>
      <b/>
      <u/>
      <sz val="14"/>
      <color theme="1"/>
      <name val="Calibri"/>
      <family val="2"/>
      <scheme val="minor"/>
    </font>
    <font>
      <sz val="10"/>
      <name val="Arial"/>
      <family val="2"/>
    </font>
    <font>
      <b/>
      <sz val="10"/>
      <name val="Arial"/>
      <family val="2"/>
    </font>
    <font>
      <sz val="1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3">
    <xf numFmtId="0" fontId="0" fillId="0" borderId="0"/>
    <xf numFmtId="9" fontId="3" fillId="0" borderId="0" applyFont="0" applyFill="0" applyBorder="0" applyAlignment="0" applyProtection="0"/>
    <xf numFmtId="0" fontId="10" fillId="0" borderId="0"/>
  </cellStyleXfs>
  <cellXfs count="81">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xf numFmtId="0" fontId="0" fillId="0" borderId="1" xfId="0" applyBorder="1"/>
    <xf numFmtId="0" fontId="0" fillId="0" borderId="1" xfId="0" applyBorder="1" applyAlignment="1">
      <alignment horizontal="center"/>
    </xf>
    <xf numFmtId="0" fontId="0" fillId="0" borderId="1" xfId="0" applyBorder="1" applyAlignment="1">
      <alignment wrapText="1"/>
    </xf>
    <xf numFmtId="10" fontId="0" fillId="0" borderId="1" xfId="0" applyNumberFormat="1" applyBorder="1"/>
    <xf numFmtId="0" fontId="0" fillId="0" borderId="0" xfId="0" applyAlignment="1">
      <alignment horizontal="center"/>
    </xf>
    <xf numFmtId="0" fontId="0" fillId="0" borderId="2" xfId="0" applyBorder="1"/>
    <xf numFmtId="0" fontId="4" fillId="0" borderId="0" xfId="0" applyFont="1" applyAlignment="1">
      <alignment horizontal="center"/>
    </xf>
    <xf numFmtId="0" fontId="4" fillId="0" borderId="6" xfId="0" applyFont="1" applyBorder="1" applyAlignment="1">
      <alignment horizontal="center"/>
    </xf>
    <xf numFmtId="0" fontId="0" fillId="0" borderId="6"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xf numFmtId="0" fontId="0" fillId="0" borderId="10" xfId="0" applyBorder="1"/>
    <xf numFmtId="0" fontId="0" fillId="0" borderId="10" xfId="0" applyBorder="1" applyAlignment="1">
      <alignment horizontal="right" vertical="top"/>
    </xf>
    <xf numFmtId="0" fontId="5" fillId="0" borderId="0" xfId="0" applyFont="1" applyAlignment="1">
      <alignment horizontal="left"/>
    </xf>
    <xf numFmtId="0" fontId="0" fillId="0" borderId="10" xfId="0" applyBorder="1" applyAlignment="1">
      <alignment horizontal="center"/>
    </xf>
    <xf numFmtId="0" fontId="0" fillId="0" borderId="1" xfId="0" applyBorder="1" applyAlignment="1">
      <alignment horizontal="center" wrapText="1"/>
    </xf>
    <xf numFmtId="0" fontId="6" fillId="0" borderId="0" xfId="0" applyFont="1"/>
    <xf numFmtId="0" fontId="0" fillId="2" borderId="1" xfId="0" applyFill="1" applyBorder="1"/>
    <xf numFmtId="0" fontId="0" fillId="2" borderId="5" xfId="0" applyFill="1" applyBorder="1"/>
    <xf numFmtId="0" fontId="0" fillId="2" borderId="1" xfId="0" applyFill="1" applyBorder="1" applyAlignment="1">
      <alignment horizontal="center"/>
    </xf>
    <xf numFmtId="0" fontId="4" fillId="0" borderId="0" xfId="0" applyFont="1"/>
    <xf numFmtId="0" fontId="0" fillId="2" borderId="18" xfId="0" applyFill="1" applyBorder="1"/>
    <xf numFmtId="9" fontId="0" fillId="0" borderId="1" xfId="1" applyFont="1" applyBorder="1" applyAlignment="1"/>
    <xf numFmtId="0" fontId="0" fillId="0" borderId="1" xfId="0" applyBorder="1" applyAlignment="1">
      <alignment horizontal="right"/>
    </xf>
    <xf numFmtId="3" fontId="0" fillId="0" borderId="1" xfId="0" applyNumberFormat="1" applyBorder="1"/>
    <xf numFmtId="3" fontId="0" fillId="0" borderId="10" xfId="0" applyNumberFormat="1" applyBorder="1" applyAlignment="1">
      <alignment horizontal="right" vertical="top"/>
    </xf>
    <xf numFmtId="3" fontId="0" fillId="0" borderId="10" xfId="0" applyNumberFormat="1" applyBorder="1" applyAlignment="1">
      <alignment horizontal="right"/>
    </xf>
    <xf numFmtId="0" fontId="0" fillId="0" borderId="0" xfId="0" quotePrefix="1"/>
    <xf numFmtId="0" fontId="4" fillId="0" borderId="0" xfId="0" quotePrefix="1" applyFont="1"/>
    <xf numFmtId="0" fontId="8" fillId="0" borderId="0" xfId="0" applyFont="1"/>
    <xf numFmtId="0" fontId="8" fillId="0" borderId="0" xfId="0" quotePrefix="1" applyFont="1"/>
    <xf numFmtId="0" fontId="9" fillId="0" borderId="0" xfId="0" applyFont="1"/>
    <xf numFmtId="0" fontId="5" fillId="0" borderId="0" xfId="0" applyFont="1"/>
    <xf numFmtId="0" fontId="11" fillId="0" borderId="0" xfId="2" applyFont="1" applyAlignment="1">
      <alignment horizontal="left"/>
    </xf>
    <xf numFmtId="0" fontId="11" fillId="0" borderId="0" xfId="2" applyFont="1" applyAlignment="1" applyProtection="1">
      <alignment horizontal="left"/>
      <protection locked="0"/>
    </xf>
    <xf numFmtId="0" fontId="10" fillId="0" borderId="0" xfId="2" applyAlignment="1">
      <alignment horizontal="left"/>
    </xf>
    <xf numFmtId="0" fontId="10" fillId="0" borderId="0" xfId="2" applyAlignment="1" applyProtection="1">
      <alignment horizontal="left"/>
      <protection locked="0"/>
    </xf>
    <xf numFmtId="0" fontId="10" fillId="2" borderId="0" xfId="2" applyFill="1" applyAlignment="1">
      <alignment horizontal="left"/>
    </xf>
    <xf numFmtId="0" fontId="12" fillId="0" borderId="0" xfId="0" applyFont="1"/>
    <xf numFmtId="0" fontId="0" fillId="0" borderId="0" xfId="0" applyAlignment="1">
      <alignment horizontal="left"/>
    </xf>
    <xf numFmtId="0" fontId="4" fillId="0" borderId="1" xfId="0" applyFont="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wrapText="1"/>
    </xf>
    <xf numFmtId="0" fontId="0" fillId="0" borderId="0" xfId="0" quotePrefix="1" applyAlignment="1">
      <alignment horizont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4" fillId="0" borderId="9"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0"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 xfId="0" applyFill="1" applyBorder="1" applyAlignment="1">
      <alignment horizontal="center"/>
    </xf>
    <xf numFmtId="0" fontId="0" fillId="2" borderId="5" xfId="0" applyFill="1" applyBorder="1" applyAlignment="1">
      <alignment horizontal="center"/>
    </xf>
    <xf numFmtId="10" fontId="0" fillId="2" borderId="1" xfId="1" applyNumberFormat="1" applyFont="1" applyFill="1" applyBorder="1" applyAlignment="1">
      <alignment horizontal="center"/>
    </xf>
    <xf numFmtId="10" fontId="0" fillId="2" borderId="5" xfId="1" applyNumberFormat="1" applyFont="1" applyFill="1" applyBorder="1" applyAlignment="1">
      <alignment horizontal="center"/>
    </xf>
    <xf numFmtId="10" fontId="0" fillId="2" borderId="1" xfId="0" applyNumberFormat="1" applyFill="1" applyBorder="1" applyAlignment="1">
      <alignment horizontal="center"/>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9"/>
  <sheetViews>
    <sheetView tabSelected="1" workbookViewId="0">
      <selection activeCell="H23" sqref="H23"/>
    </sheetView>
  </sheetViews>
  <sheetFormatPr defaultRowHeight="14.4" x14ac:dyDescent="0.3"/>
  <sheetData>
    <row r="1" spans="1:18" x14ac:dyDescent="0.3">
      <c r="A1" t="str">
        <f ca="1">"The whole report is due May 31st, " &amp; YEAR(TODAY())</f>
        <v>The whole report is due May 31st, 2026</v>
      </c>
      <c r="E1" s="24"/>
    </row>
    <row r="3" spans="1:18" x14ac:dyDescent="0.3">
      <c r="A3" t="s">
        <v>146</v>
      </c>
    </row>
    <row r="5" spans="1:18" x14ac:dyDescent="0.3">
      <c r="A5" s="37" t="s">
        <v>136</v>
      </c>
    </row>
    <row r="6" spans="1:18" x14ac:dyDescent="0.3">
      <c r="A6" s="28" t="s">
        <v>143</v>
      </c>
    </row>
    <row r="7" spans="1:18" x14ac:dyDescent="0.3">
      <c r="A7" t="s">
        <v>131</v>
      </c>
    </row>
    <row r="8" spans="1:18" x14ac:dyDescent="0.3">
      <c r="B8" s="35" t="s">
        <v>133</v>
      </c>
    </row>
    <row r="9" spans="1:18" x14ac:dyDescent="0.3">
      <c r="B9" s="35" t="s">
        <v>134</v>
      </c>
    </row>
    <row r="10" spans="1:18" x14ac:dyDescent="0.3">
      <c r="B10" s="35" t="s">
        <v>135</v>
      </c>
    </row>
    <row r="11" spans="1:18" x14ac:dyDescent="0.3">
      <c r="B11" s="35" t="s">
        <v>137</v>
      </c>
    </row>
    <row r="12" spans="1:18" x14ac:dyDescent="0.3">
      <c r="B12" s="35"/>
    </row>
    <row r="13" spans="1:18" x14ac:dyDescent="0.3">
      <c r="A13" s="37" t="s">
        <v>132</v>
      </c>
      <c r="B13" s="35"/>
    </row>
    <row r="14" spans="1:18" x14ac:dyDescent="0.3">
      <c r="A14" s="28" t="s">
        <v>143</v>
      </c>
      <c r="B14" s="35"/>
    </row>
    <row r="15" spans="1:18" ht="15" customHeight="1" x14ac:dyDescent="0.3">
      <c r="A15" s="50" t="s">
        <v>138</v>
      </c>
      <c r="B15" s="50"/>
      <c r="C15" s="50"/>
      <c r="D15" s="50"/>
      <c r="E15" s="50"/>
      <c r="F15" s="50"/>
      <c r="G15" s="50"/>
      <c r="H15" s="50"/>
      <c r="I15" s="50"/>
      <c r="J15" s="50"/>
      <c r="K15" s="50"/>
      <c r="L15" s="50"/>
      <c r="M15" s="50"/>
      <c r="N15" s="50"/>
      <c r="O15" s="50"/>
      <c r="P15" s="50"/>
      <c r="Q15" s="50"/>
      <c r="R15" s="50"/>
    </row>
    <row r="16" spans="1:18" x14ac:dyDescent="0.3">
      <c r="A16" s="50"/>
      <c r="B16" s="50"/>
      <c r="C16" s="50"/>
      <c r="D16" s="50"/>
      <c r="E16" s="50"/>
      <c r="F16" s="50"/>
      <c r="G16" s="50"/>
      <c r="H16" s="50"/>
      <c r="I16" s="50"/>
      <c r="J16" s="50"/>
      <c r="K16" s="50"/>
      <c r="L16" s="50"/>
      <c r="M16" s="50"/>
      <c r="N16" s="50"/>
      <c r="O16" s="50"/>
      <c r="P16" s="50"/>
      <c r="Q16" s="50"/>
      <c r="R16" s="50"/>
    </row>
    <row r="17" spans="1:256" x14ac:dyDescent="0.3">
      <c r="B17" s="51" t="s">
        <v>139</v>
      </c>
      <c r="C17" s="51"/>
      <c r="D17" s="51"/>
      <c r="E17" s="51"/>
      <c r="F17" s="51"/>
      <c r="G17" s="51"/>
      <c r="H17" s="51"/>
      <c r="I17" s="51"/>
      <c r="J17" s="51"/>
      <c r="K17" s="51"/>
      <c r="L17" s="51"/>
      <c r="M17" s="51"/>
      <c r="N17" s="51"/>
      <c r="O17" s="51"/>
      <c r="P17" s="51"/>
      <c r="Q17" s="51"/>
      <c r="R17" s="51"/>
    </row>
    <row r="18" spans="1:256" x14ac:dyDescent="0.3">
      <c r="B18" s="51"/>
      <c r="C18" s="51"/>
      <c r="D18" s="51"/>
      <c r="E18" s="51"/>
      <c r="F18" s="51"/>
      <c r="G18" s="51"/>
      <c r="H18" s="51"/>
      <c r="I18" s="51"/>
      <c r="J18" s="51"/>
      <c r="K18" s="51"/>
      <c r="L18" s="51"/>
      <c r="M18" s="51"/>
      <c r="N18" s="51"/>
      <c r="O18" s="51"/>
      <c r="P18" s="51"/>
      <c r="Q18" s="51"/>
      <c r="R18" s="51"/>
    </row>
    <row r="20" spans="1:256" x14ac:dyDescent="0.3">
      <c r="A20" s="37" t="s">
        <v>140</v>
      </c>
    </row>
    <row r="21" spans="1:256" x14ac:dyDescent="0.3">
      <c r="A21" s="28" t="s">
        <v>143</v>
      </c>
    </row>
    <row r="22" spans="1:256" x14ac:dyDescent="0.3">
      <c r="A22" t="s">
        <v>141</v>
      </c>
    </row>
    <row r="23" spans="1:256" x14ac:dyDescent="0.3">
      <c r="A23" s="35" t="s">
        <v>137</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row>
    <row r="24" spans="1:256" x14ac:dyDescent="0.3">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row>
    <row r="25" spans="1:256" x14ac:dyDescent="0.3">
      <c r="A25" s="38" t="s">
        <v>142</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row>
    <row r="26" spans="1:256" x14ac:dyDescent="0.3">
      <c r="A26" s="36" t="s">
        <v>144</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row>
    <row r="27" spans="1:256" x14ac:dyDescent="0.3">
      <c r="A27" t="s">
        <v>145</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row>
    <row r="28" spans="1:256" x14ac:dyDescent="0.3">
      <c r="A28" s="36"/>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row>
    <row r="29" spans="1:256" x14ac:dyDescent="0.3">
      <c r="A29" s="24" t="s">
        <v>117</v>
      </c>
    </row>
    <row r="30" spans="1:256" x14ac:dyDescent="0.3">
      <c r="A30" t="s">
        <v>151</v>
      </c>
    </row>
    <row r="32" spans="1:256" ht="18" x14ac:dyDescent="0.35">
      <c r="A32" s="39" t="s">
        <v>155</v>
      </c>
    </row>
    <row r="33" spans="1:1" x14ac:dyDescent="0.3">
      <c r="A33" t="s">
        <v>152</v>
      </c>
    </row>
    <row r="34" spans="1:1" x14ac:dyDescent="0.3">
      <c r="A34" t="s">
        <v>153</v>
      </c>
    </row>
    <row r="36" spans="1:1" x14ac:dyDescent="0.3">
      <c r="A36" s="37" t="s">
        <v>154</v>
      </c>
    </row>
    <row r="37" spans="1:1" x14ac:dyDescent="0.3">
      <c r="A37" t="s">
        <v>156</v>
      </c>
    </row>
    <row r="39" spans="1:1" x14ac:dyDescent="0.3">
      <c r="A39" s="40" t="s">
        <v>1052</v>
      </c>
    </row>
  </sheetData>
  <mergeCells count="2">
    <mergeCell ref="A15:R16"/>
    <mergeCell ref="B17:R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6"/>
  <sheetViews>
    <sheetView workbookViewId="0">
      <selection activeCell="C2" sqref="C2"/>
    </sheetView>
  </sheetViews>
  <sheetFormatPr defaultRowHeight="14.4" x14ac:dyDescent="0.3"/>
  <cols>
    <col min="1" max="1" width="8.109375" customWidth="1"/>
    <col min="2" max="2" width="24.6640625" bestFit="1" customWidth="1"/>
    <col min="3" max="3" width="51.6640625" bestFit="1" customWidth="1"/>
  </cols>
  <sheetData>
    <row r="2" spans="2:12" x14ac:dyDescent="0.3">
      <c r="B2" s="4" t="s">
        <v>158</v>
      </c>
      <c r="C2" s="5"/>
    </row>
    <row r="3" spans="2:12" ht="34.5" customHeight="1" x14ac:dyDescent="0.3">
      <c r="B3" s="48" t="s">
        <v>29</v>
      </c>
      <c r="C3" s="49" t="e">
        <f>INDEX('Levers (2)'!$A$2:$B$887,MATCH('Company Information'!C2,'Levers (2)'!$B$2:$B$887,0),1)</f>
        <v>#N/A</v>
      </c>
      <c r="D3" s="52" t="s">
        <v>1053</v>
      </c>
      <c r="E3" s="53"/>
      <c r="F3" s="53"/>
      <c r="G3" s="53"/>
      <c r="H3" s="53"/>
      <c r="I3" s="53"/>
      <c r="J3" s="53"/>
      <c r="K3" s="53"/>
      <c r="L3" s="53"/>
    </row>
    <row r="4" spans="2:12" x14ac:dyDescent="0.3">
      <c r="B4" s="4" t="s">
        <v>30</v>
      </c>
      <c r="C4" s="5"/>
    </row>
    <row r="5" spans="2:12" x14ac:dyDescent="0.3">
      <c r="B5" s="4" t="s">
        <v>31</v>
      </c>
      <c r="C5" s="5"/>
    </row>
    <row r="6" spans="2:12" x14ac:dyDescent="0.3">
      <c r="B6" s="4" t="s">
        <v>32</v>
      </c>
      <c r="C6" s="5"/>
    </row>
  </sheetData>
  <mergeCells count="1">
    <mergeCell ref="D3:L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24"/>
  <sheetViews>
    <sheetView workbookViewId="0">
      <selection activeCell="B4" sqref="B4"/>
    </sheetView>
  </sheetViews>
  <sheetFormatPr defaultRowHeight="14.4" x14ac:dyDescent="0.3"/>
  <cols>
    <col min="1" max="1" width="12.44140625" bestFit="1" customWidth="1"/>
    <col min="2" max="2" width="13.6640625" bestFit="1" customWidth="1"/>
    <col min="3" max="3" width="9.5546875" bestFit="1" customWidth="1"/>
    <col min="4" max="4" width="20.6640625" bestFit="1" customWidth="1"/>
    <col min="5" max="5" width="11.33203125" bestFit="1" customWidth="1"/>
    <col min="6" max="6" width="19.109375" bestFit="1" customWidth="1"/>
    <col min="7" max="7" width="14" bestFit="1" customWidth="1"/>
    <col min="8" max="8" width="16.109375" bestFit="1" customWidth="1"/>
    <col min="9" max="9" width="17.88671875" bestFit="1" customWidth="1"/>
    <col min="10" max="10" width="16.109375" bestFit="1" customWidth="1"/>
    <col min="11" max="11" width="12.44140625" bestFit="1" customWidth="1"/>
    <col min="12" max="12" width="13.5546875" customWidth="1"/>
    <col min="20" max="20" width="9.109375" hidden="1" customWidth="1"/>
  </cols>
  <sheetData>
    <row r="2" spans="1:20" x14ac:dyDescent="0.3">
      <c r="A2" t="s">
        <v>147</v>
      </c>
      <c r="B2" s="28" t="s">
        <v>148</v>
      </c>
      <c r="C2" t="s">
        <v>150</v>
      </c>
    </row>
    <row r="4" spans="1:20" x14ac:dyDescent="0.3">
      <c r="A4" s="4" t="s">
        <v>15</v>
      </c>
      <c r="B4" s="5">
        <f ca="1">YEAR(TODAY()) - 1</f>
        <v>2025</v>
      </c>
    </row>
    <row r="5" spans="1:20" x14ac:dyDescent="0.3">
      <c r="A5" s="4" t="s">
        <v>0</v>
      </c>
      <c r="B5" s="4" t="s">
        <v>1</v>
      </c>
      <c r="C5" s="4" t="s">
        <v>2</v>
      </c>
      <c r="D5" s="4" t="s">
        <v>25</v>
      </c>
      <c r="E5" s="4" t="s">
        <v>17</v>
      </c>
      <c r="F5" s="4" t="s">
        <v>18</v>
      </c>
      <c r="G5" s="4" t="s">
        <v>16</v>
      </c>
      <c r="H5" s="4" t="s">
        <v>19</v>
      </c>
      <c r="I5" s="4" t="s">
        <v>20</v>
      </c>
      <c r="J5" s="4" t="s">
        <v>1054</v>
      </c>
      <c r="T5" t="s">
        <v>148</v>
      </c>
    </row>
    <row r="6" spans="1:20" x14ac:dyDescent="0.3">
      <c r="A6" s="5">
        <v>1</v>
      </c>
      <c r="B6" s="5"/>
      <c r="C6" s="5"/>
      <c r="D6" s="5"/>
      <c r="E6" s="5"/>
      <c r="F6" s="5"/>
      <c r="G6" s="5"/>
      <c r="H6" s="5"/>
      <c r="I6" s="5"/>
      <c r="J6" s="5"/>
      <c r="T6" t="s">
        <v>149</v>
      </c>
    </row>
    <row r="7" spans="1:20" x14ac:dyDescent="0.3">
      <c r="A7" s="5">
        <v>2</v>
      </c>
      <c r="B7" s="5"/>
      <c r="C7" s="5"/>
      <c r="D7" s="5"/>
      <c r="E7" s="5"/>
      <c r="F7" s="5"/>
      <c r="G7" s="5"/>
      <c r="H7" s="5"/>
      <c r="I7" s="5"/>
      <c r="J7" s="5"/>
    </row>
    <row r="8" spans="1:20" x14ac:dyDescent="0.3">
      <c r="A8" s="5">
        <v>3</v>
      </c>
      <c r="B8" s="5"/>
      <c r="C8" s="5"/>
      <c r="D8" s="5"/>
      <c r="E8" s="5"/>
      <c r="F8" s="5"/>
      <c r="G8" s="5"/>
      <c r="H8" s="5"/>
      <c r="I8" s="5"/>
      <c r="J8" s="5"/>
    </row>
    <row r="9" spans="1:20" x14ac:dyDescent="0.3">
      <c r="A9" s="5">
        <v>4</v>
      </c>
      <c r="B9" s="5"/>
      <c r="C9" s="5"/>
      <c r="D9" s="5"/>
      <c r="E9" s="5"/>
      <c r="F9" s="5"/>
      <c r="G9" s="5"/>
      <c r="H9" s="5"/>
      <c r="I9" s="5"/>
      <c r="J9" s="5"/>
    </row>
    <row r="10" spans="1:20" x14ac:dyDescent="0.3">
      <c r="A10" s="5">
        <v>5</v>
      </c>
      <c r="B10" s="5"/>
      <c r="C10" s="5"/>
      <c r="D10" s="5"/>
      <c r="E10" s="5"/>
      <c r="F10" s="5"/>
      <c r="G10" s="5"/>
      <c r="H10" s="5"/>
      <c r="I10" s="5"/>
      <c r="J10" s="5"/>
    </row>
    <row r="11" spans="1:20" x14ac:dyDescent="0.3">
      <c r="A11" s="5">
        <v>6</v>
      </c>
      <c r="B11" s="5"/>
      <c r="C11" s="5"/>
      <c r="D11" s="5"/>
      <c r="E11" s="5"/>
      <c r="F11" s="5"/>
      <c r="G11" s="5"/>
      <c r="H11" s="5"/>
      <c r="I11" s="5"/>
      <c r="J11" s="5"/>
    </row>
    <row r="12" spans="1:20" x14ac:dyDescent="0.3">
      <c r="A12" s="5">
        <v>7</v>
      </c>
      <c r="B12" s="5"/>
      <c r="C12" s="5"/>
      <c r="D12" s="5"/>
      <c r="E12" s="5"/>
      <c r="F12" s="5"/>
      <c r="G12" s="5"/>
      <c r="H12" s="5"/>
      <c r="I12" s="5"/>
      <c r="J12" s="5"/>
    </row>
    <row r="13" spans="1:20" x14ac:dyDescent="0.3">
      <c r="A13" s="5">
        <v>8</v>
      </c>
      <c r="B13" s="5"/>
      <c r="C13" s="5"/>
      <c r="D13" s="5"/>
      <c r="E13" s="5"/>
      <c r="F13" s="5"/>
      <c r="G13" s="5"/>
      <c r="H13" s="5"/>
      <c r="I13" s="5"/>
      <c r="J13" s="5"/>
    </row>
    <row r="14" spans="1:20" x14ac:dyDescent="0.3">
      <c r="A14" s="5">
        <v>9</v>
      </c>
      <c r="B14" s="5"/>
      <c r="C14" s="5"/>
      <c r="D14" s="5"/>
      <c r="E14" s="5"/>
      <c r="F14" s="5"/>
      <c r="G14" s="5"/>
      <c r="H14" s="5"/>
      <c r="I14" s="5"/>
      <c r="J14" s="5"/>
    </row>
    <row r="15" spans="1:20" x14ac:dyDescent="0.3">
      <c r="A15" s="5">
        <v>10</v>
      </c>
      <c r="B15" s="5"/>
      <c r="C15" s="5"/>
      <c r="D15" s="5"/>
      <c r="E15" s="5"/>
      <c r="F15" s="5"/>
      <c r="G15" s="5"/>
      <c r="H15" s="5"/>
      <c r="I15" s="5"/>
      <c r="J15" s="5"/>
    </row>
    <row r="16" spans="1:20" x14ac:dyDescent="0.3">
      <c r="A16" s="5"/>
      <c r="B16" s="5"/>
      <c r="C16" s="5"/>
      <c r="D16" s="5"/>
      <c r="E16" s="5"/>
      <c r="F16" s="5"/>
      <c r="G16" s="5"/>
      <c r="H16" s="5"/>
      <c r="I16" s="5"/>
      <c r="J16" s="5"/>
    </row>
    <row r="17" spans="1:10" x14ac:dyDescent="0.3">
      <c r="A17" s="5"/>
      <c r="B17" s="5"/>
      <c r="C17" s="5"/>
      <c r="D17" s="5"/>
      <c r="E17" s="5"/>
      <c r="F17" s="5"/>
      <c r="G17" s="5"/>
      <c r="H17" s="5"/>
      <c r="I17" s="5"/>
      <c r="J17" s="5"/>
    </row>
    <row r="18" spans="1:10" x14ac:dyDescent="0.3">
      <c r="A18" s="5"/>
      <c r="B18" s="5"/>
      <c r="C18" s="5"/>
      <c r="D18" s="5"/>
      <c r="E18" s="5"/>
      <c r="F18" s="5"/>
      <c r="G18" s="5"/>
      <c r="H18" s="5"/>
      <c r="I18" s="5"/>
      <c r="J18" s="5"/>
    </row>
    <row r="19" spans="1:10" x14ac:dyDescent="0.3">
      <c r="A19" s="5"/>
      <c r="B19" s="5"/>
      <c r="C19" s="5"/>
      <c r="D19" s="5"/>
      <c r="E19" s="5"/>
      <c r="F19" s="5"/>
      <c r="G19" s="5"/>
      <c r="H19" s="5"/>
      <c r="I19" s="5"/>
      <c r="J19" s="5"/>
    </row>
    <row r="20" spans="1:10" x14ac:dyDescent="0.3">
      <c r="A20" s="5"/>
      <c r="B20" s="5"/>
      <c r="C20" s="5"/>
      <c r="D20" s="5"/>
      <c r="E20" s="5"/>
      <c r="F20" s="5"/>
      <c r="G20" s="5"/>
      <c r="H20" s="5"/>
      <c r="I20" s="5"/>
      <c r="J20" s="5"/>
    </row>
    <row r="21" spans="1:10" x14ac:dyDescent="0.3">
      <c r="A21" s="5"/>
      <c r="B21" s="5"/>
      <c r="C21" s="5"/>
      <c r="D21" s="5"/>
      <c r="E21" s="5"/>
      <c r="F21" s="5"/>
      <c r="G21" s="5"/>
      <c r="H21" s="5"/>
      <c r="I21" s="5"/>
      <c r="J21" s="5"/>
    </row>
    <row r="22" spans="1:10" x14ac:dyDescent="0.3">
      <c r="A22" s="5"/>
      <c r="B22" s="5"/>
      <c r="C22" s="5"/>
      <c r="D22" s="5"/>
      <c r="E22" s="5"/>
      <c r="F22" s="5"/>
      <c r="G22" s="5"/>
      <c r="H22" s="5"/>
      <c r="I22" s="5"/>
      <c r="J22" s="5"/>
    </row>
    <row r="23" spans="1:10" x14ac:dyDescent="0.3">
      <c r="A23" s="5"/>
      <c r="B23" s="5"/>
      <c r="C23" s="5"/>
      <c r="D23" s="5"/>
      <c r="E23" s="5"/>
      <c r="F23" s="5"/>
      <c r="G23" s="5"/>
      <c r="H23" s="5"/>
      <c r="I23" s="5"/>
      <c r="J23" s="5"/>
    </row>
    <row r="24" spans="1:10" x14ac:dyDescent="0.3">
      <c r="A24" s="5"/>
      <c r="B24" s="5"/>
      <c r="C24" s="5"/>
      <c r="D24" s="5"/>
      <c r="E24" s="5"/>
      <c r="F24" s="5"/>
      <c r="G24" s="5"/>
      <c r="H24" s="5"/>
      <c r="I24" s="5"/>
      <c r="J24" s="5"/>
    </row>
  </sheetData>
  <dataValidations count="1">
    <dataValidation type="list" allowBlank="1" showInputMessage="1" showErrorMessage="1" sqref="B2" xr:uid="{00000000-0002-0000-0200-000000000000}">
      <formula1>$T$5:$T$6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Levers!$A$2:$A$13</xm:f>
          </x14:formula1>
          <xm:sqref>C6:C65539</xm:sqref>
        </x14:dataValidation>
        <x14:dataValidation type="list" allowBlank="1" showInputMessage="1" showErrorMessage="1" xr:uid="{00000000-0002-0000-0200-000002000000}">
          <x14:formula1>
            <xm:f>Levers!$B$2:$B$4</xm:f>
          </x14:formula1>
          <xm:sqref>D6:D65539</xm:sqref>
        </x14:dataValidation>
        <x14:dataValidation type="list" allowBlank="1" showInputMessage="1" showErrorMessage="1" xr:uid="{00000000-0002-0000-0200-000003000000}">
          <x14:formula1>
            <xm:f>Levers!$C$2:$C$3</xm:f>
          </x14:formula1>
          <xm:sqref>F6:F65539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380"/>
  <sheetViews>
    <sheetView topLeftCell="A301" zoomScaleNormal="100" workbookViewId="0">
      <selection activeCell="D95" sqref="D95"/>
    </sheetView>
  </sheetViews>
  <sheetFormatPr defaultRowHeight="14.4" x14ac:dyDescent="0.3"/>
  <cols>
    <col min="1" max="1" width="12.44140625" bestFit="1" customWidth="1"/>
    <col min="2" max="2" width="17.5546875" customWidth="1"/>
    <col min="3" max="3" width="59.44140625" customWidth="1"/>
    <col min="4" max="5" width="32.5546875" customWidth="1"/>
    <col min="6" max="12" width="21" customWidth="1"/>
  </cols>
  <sheetData>
    <row r="2" spans="1:5" x14ac:dyDescent="0.3">
      <c r="A2" t="s">
        <v>147</v>
      </c>
      <c r="B2" s="28" t="s">
        <v>148</v>
      </c>
      <c r="C2" t="s">
        <v>150</v>
      </c>
    </row>
    <row r="3" spans="1:5" ht="15" thickBot="1" x14ac:dyDescent="0.35"/>
    <row r="4" spans="1:5" x14ac:dyDescent="0.3">
      <c r="A4" s="74">
        <v>1</v>
      </c>
      <c r="B4" s="54" t="s">
        <v>33</v>
      </c>
      <c r="C4" s="55"/>
      <c r="D4" s="55"/>
      <c r="E4" s="56"/>
    </row>
    <row r="5" spans="1:5" x14ac:dyDescent="0.3">
      <c r="A5" s="75"/>
      <c r="B5" s="57" t="str">
        <f ca="1">"FOR CALENDAR YEAR " &amp; 'NAC 687B.230.3'!$B$4</f>
        <v>FOR CALENDAR YEAR 2025</v>
      </c>
      <c r="C5" s="58"/>
      <c r="D5" s="58"/>
      <c r="E5" s="59"/>
    </row>
    <row r="6" spans="1:5" x14ac:dyDescent="0.3">
      <c r="A6" s="75"/>
      <c r="B6" s="11"/>
      <c r="C6" s="11"/>
      <c r="D6" s="11"/>
      <c r="E6" s="12"/>
    </row>
    <row r="7" spans="1:5" x14ac:dyDescent="0.3">
      <c r="A7" s="75"/>
      <c r="C7" s="11"/>
      <c r="D7" s="11"/>
      <c r="E7" s="12"/>
    </row>
    <row r="8" spans="1:5" x14ac:dyDescent="0.3">
      <c r="A8" s="75"/>
      <c r="E8" s="13"/>
    </row>
    <row r="9" spans="1:5" ht="16.2" x14ac:dyDescent="0.3">
      <c r="A9" s="75"/>
      <c r="B9" s="19" t="s">
        <v>34</v>
      </c>
      <c r="C9" s="25"/>
      <c r="D9" s="5" t="s">
        <v>35</v>
      </c>
      <c r="E9" s="26"/>
    </row>
    <row r="10" spans="1:5" x14ac:dyDescent="0.3">
      <c r="A10" s="75"/>
      <c r="B10" s="19" t="s">
        <v>36</v>
      </c>
      <c r="C10" s="5" t="s">
        <v>119</v>
      </c>
      <c r="D10" s="5" t="s">
        <v>29</v>
      </c>
      <c r="E10" s="26" t="e">
        <f>'Company Information'!$C$3</f>
        <v>#N/A</v>
      </c>
    </row>
    <row r="11" spans="1:5" x14ac:dyDescent="0.3">
      <c r="A11" s="75"/>
      <c r="B11" s="19" t="s">
        <v>37</v>
      </c>
      <c r="C11" s="25"/>
      <c r="D11" s="5" t="s">
        <v>38</v>
      </c>
      <c r="E11" s="26"/>
    </row>
    <row r="12" spans="1:5" x14ac:dyDescent="0.3">
      <c r="A12" s="75"/>
      <c r="B12" s="19" t="s">
        <v>39</v>
      </c>
      <c r="C12" s="25"/>
      <c r="D12" s="5" t="s">
        <v>40</v>
      </c>
      <c r="E12" s="26"/>
    </row>
    <row r="13" spans="1:5" x14ac:dyDescent="0.3">
      <c r="A13" s="75"/>
      <c r="B13" s="19" t="s">
        <v>41</v>
      </c>
      <c r="C13" s="25"/>
      <c r="D13" s="5" t="s">
        <v>42</v>
      </c>
      <c r="E13" s="26"/>
    </row>
    <row r="14" spans="1:5" x14ac:dyDescent="0.3">
      <c r="A14" s="75"/>
      <c r="B14" s="19"/>
      <c r="C14" s="5"/>
      <c r="D14" s="5" t="s">
        <v>43</v>
      </c>
      <c r="E14" s="26"/>
    </row>
    <row r="15" spans="1:5" x14ac:dyDescent="0.3">
      <c r="A15" s="75"/>
      <c r="E15" s="13"/>
    </row>
    <row r="16" spans="1:5" x14ac:dyDescent="0.3">
      <c r="A16" s="75"/>
      <c r="B16" s="60" t="s">
        <v>44</v>
      </c>
      <c r="C16" s="61"/>
      <c r="D16" s="6" t="s">
        <v>45</v>
      </c>
      <c r="E16" s="14" t="s">
        <v>46</v>
      </c>
    </row>
    <row r="17" spans="1:5" ht="16.2" x14ac:dyDescent="0.3">
      <c r="A17" s="75"/>
      <c r="B17" s="60"/>
      <c r="C17" s="61"/>
      <c r="D17" s="6" t="s">
        <v>48</v>
      </c>
      <c r="E17" s="14" t="s">
        <v>49</v>
      </c>
    </row>
    <row r="18" spans="1:5" x14ac:dyDescent="0.3">
      <c r="A18" s="75"/>
      <c r="B18" s="20">
        <v>1</v>
      </c>
      <c r="C18" s="5" t="s">
        <v>50</v>
      </c>
      <c r="D18" s="25"/>
      <c r="E18" s="26"/>
    </row>
    <row r="19" spans="1:5" x14ac:dyDescent="0.3">
      <c r="A19" s="75"/>
      <c r="B19" s="20"/>
      <c r="C19" s="5" t="s">
        <v>47</v>
      </c>
      <c r="D19" s="25"/>
      <c r="E19" s="26"/>
    </row>
    <row r="20" spans="1:5" ht="16.2" x14ac:dyDescent="0.3">
      <c r="A20" s="75"/>
      <c r="B20" s="20"/>
      <c r="C20" s="5" t="s">
        <v>121</v>
      </c>
      <c r="D20" s="25"/>
      <c r="E20" s="26"/>
    </row>
    <row r="21" spans="1:5" x14ac:dyDescent="0.3">
      <c r="A21" s="75"/>
      <c r="B21" s="20"/>
      <c r="C21" s="5" t="s">
        <v>51</v>
      </c>
      <c r="D21" s="25">
        <f>D19-D20</f>
        <v>0</v>
      </c>
      <c r="E21" s="26">
        <f>E19-E20</f>
        <v>0</v>
      </c>
    </row>
    <row r="22" spans="1:5" x14ac:dyDescent="0.3">
      <c r="A22" s="75"/>
      <c r="B22" s="20">
        <v>2</v>
      </c>
      <c r="C22" s="5" t="s">
        <v>56</v>
      </c>
      <c r="D22" s="25"/>
      <c r="E22" s="26"/>
    </row>
    <row r="23" spans="1:5" x14ac:dyDescent="0.3">
      <c r="A23" s="75"/>
      <c r="B23" s="20">
        <v>3</v>
      </c>
      <c r="C23" s="10" t="s">
        <v>122</v>
      </c>
      <c r="D23" s="25">
        <f>D21+D22</f>
        <v>0</v>
      </c>
      <c r="E23" s="29">
        <f>E21+E22</f>
        <v>0</v>
      </c>
    </row>
    <row r="24" spans="1:5" x14ac:dyDescent="0.3">
      <c r="A24" s="75"/>
      <c r="B24" s="20">
        <v>4</v>
      </c>
      <c r="C24" s="10" t="s">
        <v>55</v>
      </c>
      <c r="D24" s="65"/>
      <c r="E24" s="66"/>
    </row>
    <row r="25" spans="1:5" x14ac:dyDescent="0.3">
      <c r="A25" s="75"/>
      <c r="B25" s="20">
        <v>5</v>
      </c>
      <c r="C25" s="10" t="s">
        <v>54</v>
      </c>
      <c r="D25" s="65"/>
      <c r="E25" s="66"/>
    </row>
    <row r="26" spans="1:5" x14ac:dyDescent="0.3">
      <c r="A26" s="75"/>
      <c r="B26" s="20">
        <v>6</v>
      </c>
      <c r="C26" s="10" t="s">
        <v>53</v>
      </c>
      <c r="D26" s="65"/>
      <c r="E26" s="66"/>
    </row>
    <row r="27" spans="1:5" x14ac:dyDescent="0.3">
      <c r="A27" s="75"/>
      <c r="B27" s="20">
        <v>7</v>
      </c>
      <c r="C27" s="5" t="s">
        <v>52</v>
      </c>
      <c r="D27" s="65"/>
      <c r="E27" s="66"/>
    </row>
    <row r="28" spans="1:5" ht="43.2" x14ac:dyDescent="0.3">
      <c r="A28" s="75"/>
      <c r="B28" s="20">
        <v>8</v>
      </c>
      <c r="C28" s="7" t="s">
        <v>74</v>
      </c>
      <c r="D28" s="65" t="e">
        <f>E23/(D23-D26)</f>
        <v>#DIV/0!</v>
      </c>
      <c r="E28" s="66"/>
    </row>
    <row r="29" spans="1:5" ht="57.6" x14ac:dyDescent="0.3">
      <c r="A29" s="75"/>
      <c r="B29" s="20">
        <v>9</v>
      </c>
      <c r="C29" s="7" t="s">
        <v>73</v>
      </c>
      <c r="D29" s="65"/>
      <c r="E29" s="66"/>
    </row>
    <row r="30" spans="1:5" x14ac:dyDescent="0.3">
      <c r="A30" s="75"/>
      <c r="B30" s="19">
        <v>10</v>
      </c>
      <c r="C30" s="5" t="s">
        <v>72</v>
      </c>
      <c r="D30" s="67">
        <f>IF(D29&gt;=10000,100%,INDEX(B47:E52,MATCH(D29,C47:C52,-1),3))</f>
        <v>0</v>
      </c>
      <c r="E30" s="68"/>
    </row>
    <row r="31" spans="1:5" ht="72" x14ac:dyDescent="0.3">
      <c r="A31" s="75"/>
      <c r="B31" s="20">
        <v>11</v>
      </c>
      <c r="C31" s="7" t="s">
        <v>71</v>
      </c>
      <c r="D31" s="69" t="e">
        <f>IF(D29&gt;=500,D28+(1-D30),D28)</f>
        <v>#DIV/0!</v>
      </c>
      <c r="E31" s="66"/>
    </row>
    <row r="32" spans="1:5" ht="43.2" x14ac:dyDescent="0.3">
      <c r="A32" s="75"/>
      <c r="B32" s="20">
        <v>12</v>
      </c>
      <c r="C32" s="7" t="s">
        <v>130</v>
      </c>
      <c r="D32" s="65" t="e">
        <f>(D23-D26)*D31</f>
        <v>#DIV/0!</v>
      </c>
      <c r="E32" s="66"/>
    </row>
    <row r="33" spans="1:5" ht="43.2" x14ac:dyDescent="0.3">
      <c r="A33" s="75"/>
      <c r="B33" s="20">
        <v>13</v>
      </c>
      <c r="C33" s="7" t="s">
        <v>129</v>
      </c>
      <c r="D33" s="65">
        <f>IF(D29&gt;500,IF(D31&gt;D27,0,D23-D26-D32/D27),0)</f>
        <v>0</v>
      </c>
      <c r="E33" s="66"/>
    </row>
    <row r="34" spans="1:5" x14ac:dyDescent="0.3">
      <c r="A34" s="75"/>
      <c r="D34" s="9"/>
      <c r="E34" s="15"/>
    </row>
    <row r="35" spans="1:5" ht="33" customHeight="1" x14ac:dyDescent="0.3">
      <c r="A35" s="75"/>
      <c r="B35" s="70" t="s">
        <v>75</v>
      </c>
      <c r="C35" s="70"/>
      <c r="D35" s="70"/>
      <c r="E35" s="71"/>
    </row>
    <row r="36" spans="1:5" x14ac:dyDescent="0.3">
      <c r="A36" s="75"/>
      <c r="D36" s="9"/>
      <c r="E36" s="15"/>
    </row>
    <row r="37" spans="1:5" x14ac:dyDescent="0.3">
      <c r="A37" s="75"/>
      <c r="B37" s="50" t="s">
        <v>76</v>
      </c>
      <c r="C37" s="72"/>
      <c r="D37" s="72"/>
      <c r="E37" s="73"/>
    </row>
    <row r="38" spans="1:5" x14ac:dyDescent="0.3">
      <c r="A38" s="75"/>
      <c r="D38" s="9"/>
      <c r="E38" s="15"/>
    </row>
    <row r="39" spans="1:5" x14ac:dyDescent="0.3">
      <c r="A39" s="75"/>
      <c r="D39" s="23" t="s">
        <v>80</v>
      </c>
      <c r="E39" s="27"/>
    </row>
    <row r="40" spans="1:5" x14ac:dyDescent="0.3">
      <c r="A40" s="75"/>
      <c r="D40" s="6" t="s">
        <v>77</v>
      </c>
      <c r="E40" s="27"/>
    </row>
    <row r="41" spans="1:5" x14ac:dyDescent="0.3">
      <c r="A41" s="75"/>
      <c r="D41" s="23" t="s">
        <v>78</v>
      </c>
      <c r="E41" s="27"/>
    </row>
    <row r="42" spans="1:5" x14ac:dyDescent="0.3">
      <c r="A42" s="75"/>
      <c r="D42" s="6" t="s">
        <v>79</v>
      </c>
      <c r="E42" s="27"/>
    </row>
    <row r="43" spans="1:5" x14ac:dyDescent="0.3">
      <c r="A43" s="75"/>
      <c r="E43" s="13"/>
    </row>
    <row r="44" spans="1:5" x14ac:dyDescent="0.3">
      <c r="A44" s="75"/>
      <c r="C44" s="58" t="s">
        <v>57</v>
      </c>
      <c r="D44" s="58"/>
      <c r="E44" s="13"/>
    </row>
    <row r="45" spans="1:5" x14ac:dyDescent="0.3">
      <c r="A45" s="75"/>
      <c r="C45" s="58" t="s">
        <v>58</v>
      </c>
      <c r="D45" s="58"/>
      <c r="E45" s="13"/>
    </row>
    <row r="46" spans="1:5" x14ac:dyDescent="0.3">
      <c r="A46" s="75"/>
      <c r="C46" s="4" t="s">
        <v>60</v>
      </c>
      <c r="D46" s="4" t="s">
        <v>70</v>
      </c>
      <c r="E46" s="4" t="s">
        <v>157</v>
      </c>
    </row>
    <row r="47" spans="1:5" x14ac:dyDescent="0.3">
      <c r="A47" s="75"/>
      <c r="B47" s="20" t="s">
        <v>128</v>
      </c>
      <c r="C47" s="32">
        <v>10000</v>
      </c>
      <c r="D47" s="8">
        <v>1</v>
      </c>
      <c r="E47" s="8">
        <f>1-D47</f>
        <v>0</v>
      </c>
    </row>
    <row r="48" spans="1:5" x14ac:dyDescent="0.3">
      <c r="A48" s="75"/>
      <c r="B48" s="34" t="s">
        <v>123</v>
      </c>
      <c r="C48" s="32">
        <v>9999</v>
      </c>
      <c r="D48" s="8">
        <v>0.95</v>
      </c>
      <c r="E48" s="8">
        <f t="shared" ref="E48:E51" si="0">1-D48</f>
        <v>5.0000000000000044E-2</v>
      </c>
    </row>
    <row r="49" spans="1:12" x14ac:dyDescent="0.3">
      <c r="A49" s="75"/>
      <c r="B49" s="33" t="s">
        <v>124</v>
      </c>
      <c r="C49" s="32">
        <v>4999</v>
      </c>
      <c r="D49" s="8">
        <v>0.92500000000000004</v>
      </c>
      <c r="E49" s="8">
        <f t="shared" si="0"/>
        <v>7.4999999999999956E-2</v>
      </c>
    </row>
    <row r="50" spans="1:12" x14ac:dyDescent="0.3">
      <c r="A50" s="75"/>
      <c r="B50" s="34" t="s">
        <v>125</v>
      </c>
      <c r="C50" s="32">
        <v>2499</v>
      </c>
      <c r="D50" s="8">
        <v>0.9</v>
      </c>
      <c r="E50" s="8">
        <f t="shared" si="0"/>
        <v>9.9999999999999978E-2</v>
      </c>
    </row>
    <row r="51" spans="1:12" x14ac:dyDescent="0.3">
      <c r="A51" s="75"/>
      <c r="B51" s="20" t="s">
        <v>126</v>
      </c>
      <c r="C51" s="31">
        <v>999</v>
      </c>
      <c r="D51" s="8">
        <v>0.85</v>
      </c>
      <c r="E51" s="8">
        <f t="shared" si="0"/>
        <v>0.15000000000000002</v>
      </c>
    </row>
    <row r="52" spans="1:12" x14ac:dyDescent="0.3">
      <c r="A52" s="75"/>
      <c r="B52" s="20" t="s">
        <v>127</v>
      </c>
      <c r="C52" s="10">
        <v>500</v>
      </c>
      <c r="D52" s="30">
        <v>0</v>
      </c>
      <c r="E52" s="8" t="s">
        <v>24</v>
      </c>
    </row>
    <row r="53" spans="1:12" x14ac:dyDescent="0.3">
      <c r="A53" s="75"/>
      <c r="C53" s="9"/>
      <c r="D53" s="9"/>
      <c r="E53" s="13"/>
    </row>
    <row r="54" spans="1:12" x14ac:dyDescent="0.3">
      <c r="A54" s="75"/>
      <c r="B54" t="s">
        <v>66</v>
      </c>
      <c r="C54" s="9"/>
      <c r="D54" s="9"/>
      <c r="E54" s="13"/>
    </row>
    <row r="55" spans="1:12" x14ac:dyDescent="0.3">
      <c r="A55" s="75"/>
      <c r="B55" t="s">
        <v>67</v>
      </c>
      <c r="C55" s="9"/>
      <c r="D55" s="9"/>
      <c r="E55" s="13"/>
    </row>
    <row r="56" spans="1:12" x14ac:dyDescent="0.3">
      <c r="A56" s="75"/>
      <c r="B56" t="s">
        <v>68</v>
      </c>
      <c r="C56" s="9"/>
      <c r="D56" s="9"/>
      <c r="E56" s="13"/>
    </row>
    <row r="57" spans="1:12" x14ac:dyDescent="0.3">
      <c r="A57" s="75"/>
      <c r="B57" t="s">
        <v>69</v>
      </c>
      <c r="C57" s="9"/>
      <c r="D57" s="9"/>
      <c r="E57" s="13"/>
    </row>
    <row r="58" spans="1:12" ht="15" thickBot="1" x14ac:dyDescent="0.35">
      <c r="A58" s="75"/>
      <c r="B58" s="16" t="s">
        <v>81</v>
      </c>
      <c r="C58" s="17"/>
      <c r="D58" s="17"/>
      <c r="E58" s="18"/>
    </row>
    <row r="59" spans="1:12" ht="15" thickBot="1" x14ac:dyDescent="0.35">
      <c r="A59" s="75"/>
      <c r="C59" s="9"/>
      <c r="D59" s="9"/>
    </row>
    <row r="60" spans="1:12" x14ac:dyDescent="0.3">
      <c r="A60" s="75"/>
      <c r="B60" s="54" t="s">
        <v>83</v>
      </c>
      <c r="C60" s="55"/>
      <c r="D60" s="55"/>
      <c r="E60" s="55"/>
      <c r="F60" s="55"/>
      <c r="G60" s="55"/>
      <c r="H60" s="55"/>
      <c r="I60" s="55"/>
      <c r="J60" s="55"/>
      <c r="K60" s="55"/>
      <c r="L60" s="56"/>
    </row>
    <row r="61" spans="1:12" x14ac:dyDescent="0.3">
      <c r="A61" s="75"/>
      <c r="B61" s="57" t="s">
        <v>120</v>
      </c>
      <c r="C61" s="58"/>
      <c r="D61" s="58"/>
      <c r="E61" s="58"/>
      <c r="F61" s="58"/>
      <c r="G61" s="58"/>
      <c r="H61" s="58"/>
      <c r="I61" s="58"/>
      <c r="J61" s="58"/>
      <c r="K61" s="58"/>
      <c r="L61" s="59"/>
    </row>
    <row r="62" spans="1:12" x14ac:dyDescent="0.3">
      <c r="A62" s="75"/>
      <c r="B62" s="11"/>
      <c r="C62" s="11"/>
      <c r="D62" s="11"/>
      <c r="E62" s="11"/>
      <c r="L62" s="13"/>
    </row>
    <row r="63" spans="1:12" x14ac:dyDescent="0.3">
      <c r="A63" s="75"/>
      <c r="B63" s="21" t="s">
        <v>82</v>
      </c>
      <c r="C63" s="11"/>
      <c r="D63" s="11"/>
      <c r="E63" s="11"/>
      <c r="L63" s="13"/>
    </row>
    <row r="64" spans="1:12" x14ac:dyDescent="0.3">
      <c r="A64" s="75"/>
      <c r="L64" s="13"/>
    </row>
    <row r="65" spans="1:12" ht="16.2" x14ac:dyDescent="0.3">
      <c r="A65" s="75"/>
      <c r="B65" s="19" t="s">
        <v>34</v>
      </c>
      <c r="C65" s="5">
        <f>C9</f>
        <v>0</v>
      </c>
      <c r="D65" s="5" t="s">
        <v>35</v>
      </c>
      <c r="E65" s="5">
        <f t="shared" ref="E65:E70" si="1">E9</f>
        <v>0</v>
      </c>
      <c r="L65" s="13"/>
    </row>
    <row r="66" spans="1:12" x14ac:dyDescent="0.3">
      <c r="A66" s="75"/>
      <c r="B66" s="19" t="s">
        <v>36</v>
      </c>
      <c r="C66" s="5" t="str">
        <f>C10</f>
        <v>Nevada</v>
      </c>
      <c r="D66" s="5" t="s">
        <v>29</v>
      </c>
      <c r="E66" s="5" t="e">
        <f t="shared" si="1"/>
        <v>#N/A</v>
      </c>
      <c r="L66" s="13"/>
    </row>
    <row r="67" spans="1:12" x14ac:dyDescent="0.3">
      <c r="A67" s="75"/>
      <c r="B67" s="19" t="s">
        <v>37</v>
      </c>
      <c r="C67" s="5">
        <f>C11</f>
        <v>0</v>
      </c>
      <c r="D67" s="5" t="s">
        <v>38</v>
      </c>
      <c r="E67" s="5">
        <f t="shared" si="1"/>
        <v>0</v>
      </c>
      <c r="L67" s="13"/>
    </row>
    <row r="68" spans="1:12" x14ac:dyDescent="0.3">
      <c r="A68" s="75"/>
      <c r="B68" s="19" t="s">
        <v>39</v>
      </c>
      <c r="C68" s="5">
        <f>C12</f>
        <v>0</v>
      </c>
      <c r="D68" s="5" t="s">
        <v>40</v>
      </c>
      <c r="E68" s="5">
        <f t="shared" si="1"/>
        <v>0</v>
      </c>
      <c r="L68" s="13"/>
    </row>
    <row r="69" spans="1:12" x14ac:dyDescent="0.3">
      <c r="A69" s="75"/>
      <c r="B69" s="19" t="s">
        <v>41</v>
      </c>
      <c r="C69" s="5">
        <f>C13</f>
        <v>0</v>
      </c>
      <c r="D69" s="5" t="s">
        <v>42</v>
      </c>
      <c r="E69" s="5">
        <f t="shared" si="1"/>
        <v>0</v>
      </c>
      <c r="L69" s="13"/>
    </row>
    <row r="70" spans="1:12" x14ac:dyDescent="0.3">
      <c r="A70" s="75"/>
      <c r="B70" s="19"/>
      <c r="C70" s="5"/>
      <c r="D70" s="5" t="s">
        <v>43</v>
      </c>
      <c r="E70" s="5">
        <f t="shared" si="1"/>
        <v>0</v>
      </c>
      <c r="L70" s="13"/>
    </row>
    <row r="71" spans="1:12" x14ac:dyDescent="0.3">
      <c r="A71" s="75"/>
      <c r="L71" s="13"/>
    </row>
    <row r="72" spans="1:12" ht="16.2" x14ac:dyDescent="0.3">
      <c r="A72" s="75"/>
      <c r="B72" s="22" t="s">
        <v>84</v>
      </c>
      <c r="C72" s="6" t="s">
        <v>99</v>
      </c>
      <c r="D72" s="6" t="s">
        <v>85</v>
      </c>
      <c r="E72" s="6" t="s">
        <v>86</v>
      </c>
      <c r="F72" s="6" t="s">
        <v>87</v>
      </c>
      <c r="G72" s="6" t="s">
        <v>88</v>
      </c>
      <c r="H72" s="6" t="s">
        <v>89</v>
      </c>
      <c r="I72" s="6" t="s">
        <v>90</v>
      </c>
      <c r="J72" s="6" t="s">
        <v>91</v>
      </c>
      <c r="K72" s="6" t="s">
        <v>92</v>
      </c>
      <c r="L72" s="14" t="s">
        <v>100</v>
      </c>
    </row>
    <row r="73" spans="1:12" x14ac:dyDescent="0.3">
      <c r="A73" s="75"/>
      <c r="B73" s="22" t="s">
        <v>15</v>
      </c>
      <c r="C73" s="6" t="s">
        <v>101</v>
      </c>
      <c r="D73" s="6" t="s">
        <v>102</v>
      </c>
      <c r="E73" s="6"/>
      <c r="F73" s="6" t="s">
        <v>102</v>
      </c>
      <c r="G73" s="6"/>
      <c r="H73" s="6" t="s">
        <v>102</v>
      </c>
      <c r="I73" s="6"/>
      <c r="J73" s="6" t="s">
        <v>103</v>
      </c>
      <c r="K73" s="6"/>
      <c r="L73" s="14" t="s">
        <v>104</v>
      </c>
    </row>
    <row r="74" spans="1:12" x14ac:dyDescent="0.3">
      <c r="A74" s="75"/>
      <c r="B74" s="22">
        <v>1</v>
      </c>
      <c r="C74" s="27"/>
      <c r="D74" s="6">
        <v>2.77</v>
      </c>
      <c r="E74" s="27">
        <f>C74*D74</f>
        <v>0</v>
      </c>
      <c r="F74" s="6">
        <v>0.50700000000000001</v>
      </c>
      <c r="G74" s="27">
        <f>-E74*F74</f>
        <v>0</v>
      </c>
      <c r="H74" s="6">
        <v>0</v>
      </c>
      <c r="I74" s="27">
        <f>C74*H74</f>
        <v>0</v>
      </c>
      <c r="J74" s="6">
        <v>0</v>
      </c>
      <c r="K74" s="27">
        <f>I74*J74</f>
        <v>0</v>
      </c>
      <c r="L74" s="14">
        <v>0.46</v>
      </c>
    </row>
    <row r="75" spans="1:12" x14ac:dyDescent="0.3">
      <c r="A75" s="75"/>
      <c r="B75" s="22">
        <v>2</v>
      </c>
      <c r="C75" s="27"/>
      <c r="D75" s="6">
        <v>4.1749999999999998</v>
      </c>
      <c r="E75" s="27">
        <f t="shared" ref="E75:E88" si="2">C75*D75</f>
        <v>0</v>
      </c>
      <c r="F75" s="6">
        <v>0.56699999999999995</v>
      </c>
      <c r="G75" s="27">
        <f t="shared" ref="G75:G88" si="3">-E75*F75</f>
        <v>0</v>
      </c>
      <c r="H75" s="6">
        <v>0</v>
      </c>
      <c r="I75" s="27">
        <f t="shared" ref="I75:I88" si="4">C75*H75</f>
        <v>0</v>
      </c>
      <c r="J75" s="6">
        <v>0</v>
      </c>
      <c r="K75" s="27">
        <f t="shared" ref="K75:K88" si="5">I75*J75</f>
        <v>0</v>
      </c>
      <c r="L75" s="14">
        <v>0.63</v>
      </c>
    </row>
    <row r="76" spans="1:12" x14ac:dyDescent="0.3">
      <c r="A76" s="75"/>
      <c r="B76" s="22">
        <v>3</v>
      </c>
      <c r="C76" s="27"/>
      <c r="D76" s="6">
        <v>4.1749999999999998</v>
      </c>
      <c r="E76" s="27">
        <f t="shared" si="2"/>
        <v>0</v>
      </c>
      <c r="F76" s="6">
        <v>0.56699999999999995</v>
      </c>
      <c r="G76" s="27">
        <f t="shared" si="3"/>
        <v>0</v>
      </c>
      <c r="H76" s="6">
        <v>1.194</v>
      </c>
      <c r="I76" s="27">
        <f t="shared" si="4"/>
        <v>0</v>
      </c>
      <c r="J76" s="6">
        <v>0.75900000000000001</v>
      </c>
      <c r="K76" s="27">
        <f t="shared" si="5"/>
        <v>0</v>
      </c>
      <c r="L76" s="14">
        <v>0.75</v>
      </c>
    </row>
    <row r="77" spans="1:12" x14ac:dyDescent="0.3">
      <c r="A77" s="75"/>
      <c r="B77" s="22">
        <v>4</v>
      </c>
      <c r="C77" s="27"/>
      <c r="D77" s="6">
        <v>4.1749999999999998</v>
      </c>
      <c r="E77" s="27">
        <f t="shared" si="2"/>
        <v>0</v>
      </c>
      <c r="F77" s="6">
        <v>0.56699999999999995</v>
      </c>
      <c r="G77" s="27">
        <f t="shared" si="3"/>
        <v>0</v>
      </c>
      <c r="H77" s="6">
        <v>2.2450000000000001</v>
      </c>
      <c r="I77" s="27">
        <f t="shared" si="4"/>
        <v>0</v>
      </c>
      <c r="J77" s="6">
        <v>0.77100000000000002</v>
      </c>
      <c r="K77" s="27">
        <f t="shared" si="5"/>
        <v>0</v>
      </c>
      <c r="L77" s="14">
        <v>0.77</v>
      </c>
    </row>
    <row r="78" spans="1:12" x14ac:dyDescent="0.3">
      <c r="A78" s="75"/>
      <c r="B78" s="22">
        <v>5</v>
      </c>
      <c r="C78" s="27"/>
      <c r="D78" s="6">
        <v>4.1749999999999998</v>
      </c>
      <c r="E78" s="27">
        <f t="shared" si="2"/>
        <v>0</v>
      </c>
      <c r="F78" s="6">
        <v>0.56699999999999995</v>
      </c>
      <c r="G78" s="27">
        <f t="shared" si="3"/>
        <v>0</v>
      </c>
      <c r="H78" s="6">
        <v>3.17</v>
      </c>
      <c r="I78" s="27">
        <f t="shared" si="4"/>
        <v>0</v>
      </c>
      <c r="J78" s="6">
        <v>0.78200000000000003</v>
      </c>
      <c r="K78" s="27">
        <f t="shared" si="5"/>
        <v>0</v>
      </c>
      <c r="L78" s="14">
        <v>0.8</v>
      </c>
    </row>
    <row r="79" spans="1:12" x14ac:dyDescent="0.3">
      <c r="A79" s="75"/>
      <c r="B79" s="22">
        <v>6</v>
      </c>
      <c r="C79" s="27"/>
      <c r="D79" s="6">
        <v>4.1749999999999998</v>
      </c>
      <c r="E79" s="27">
        <f t="shared" si="2"/>
        <v>0</v>
      </c>
      <c r="F79" s="6">
        <v>0.56699999999999995</v>
      </c>
      <c r="G79" s="27">
        <f t="shared" si="3"/>
        <v>0</v>
      </c>
      <c r="H79" s="6">
        <v>3.9980000000000002</v>
      </c>
      <c r="I79" s="27">
        <f t="shared" si="4"/>
        <v>0</v>
      </c>
      <c r="J79" s="6">
        <v>0.79200000000000004</v>
      </c>
      <c r="K79" s="27">
        <f t="shared" si="5"/>
        <v>0</v>
      </c>
      <c r="L79" s="14">
        <v>0.82</v>
      </c>
    </row>
    <row r="80" spans="1:12" x14ac:dyDescent="0.3">
      <c r="A80" s="75"/>
      <c r="B80" s="22">
        <v>7</v>
      </c>
      <c r="C80" s="27"/>
      <c r="D80" s="6">
        <v>4.1749999999999998</v>
      </c>
      <c r="E80" s="27">
        <f t="shared" si="2"/>
        <v>0</v>
      </c>
      <c r="F80" s="6">
        <v>0.56699999999999995</v>
      </c>
      <c r="G80" s="27">
        <f t="shared" si="3"/>
        <v>0</v>
      </c>
      <c r="H80" s="6">
        <v>4.7539999999999996</v>
      </c>
      <c r="I80" s="27">
        <f t="shared" si="4"/>
        <v>0</v>
      </c>
      <c r="J80" s="6">
        <v>0.80200000000000005</v>
      </c>
      <c r="K80" s="27">
        <f t="shared" si="5"/>
        <v>0</v>
      </c>
      <c r="L80" s="14">
        <v>0.84</v>
      </c>
    </row>
    <row r="81" spans="1:12" x14ac:dyDescent="0.3">
      <c r="A81" s="75"/>
      <c r="B81" s="22">
        <v>8</v>
      </c>
      <c r="C81" s="27"/>
      <c r="D81" s="6">
        <v>4.1749999999999998</v>
      </c>
      <c r="E81" s="27">
        <f t="shared" si="2"/>
        <v>0</v>
      </c>
      <c r="F81" s="6">
        <v>0.56699999999999995</v>
      </c>
      <c r="G81" s="27">
        <f t="shared" si="3"/>
        <v>0</v>
      </c>
      <c r="H81" s="6">
        <v>5.4450000000000003</v>
      </c>
      <c r="I81" s="27">
        <f t="shared" si="4"/>
        <v>0</v>
      </c>
      <c r="J81" s="6">
        <v>0.81100000000000005</v>
      </c>
      <c r="K81" s="27">
        <f t="shared" si="5"/>
        <v>0</v>
      </c>
      <c r="L81" s="14">
        <v>0.87</v>
      </c>
    </row>
    <row r="82" spans="1:12" x14ac:dyDescent="0.3">
      <c r="A82" s="75"/>
      <c r="B82" s="22">
        <v>9</v>
      </c>
      <c r="C82" s="27"/>
      <c r="D82" s="6">
        <v>4.1749999999999998</v>
      </c>
      <c r="E82" s="27">
        <f t="shared" si="2"/>
        <v>0</v>
      </c>
      <c r="F82" s="6">
        <v>0.56699999999999995</v>
      </c>
      <c r="G82" s="27">
        <f t="shared" si="3"/>
        <v>0</v>
      </c>
      <c r="H82" s="6">
        <v>6.0750000000000002</v>
      </c>
      <c r="I82" s="27">
        <f t="shared" si="4"/>
        <v>0</v>
      </c>
      <c r="J82" s="6">
        <v>0.81799999999999995</v>
      </c>
      <c r="K82" s="27">
        <f t="shared" si="5"/>
        <v>0</v>
      </c>
      <c r="L82" s="14">
        <v>0.88</v>
      </c>
    </row>
    <row r="83" spans="1:12" x14ac:dyDescent="0.3">
      <c r="A83" s="75"/>
      <c r="B83" s="22">
        <v>10</v>
      </c>
      <c r="C83" s="27"/>
      <c r="D83" s="6">
        <v>4.1749999999999998</v>
      </c>
      <c r="E83" s="27">
        <f t="shared" si="2"/>
        <v>0</v>
      </c>
      <c r="F83" s="6">
        <v>0.56699999999999995</v>
      </c>
      <c r="G83" s="27">
        <f t="shared" si="3"/>
        <v>0</v>
      </c>
      <c r="H83" s="6">
        <v>6.65</v>
      </c>
      <c r="I83" s="27">
        <f t="shared" si="4"/>
        <v>0</v>
      </c>
      <c r="J83" s="6">
        <v>0.82399999999999995</v>
      </c>
      <c r="K83" s="27">
        <f t="shared" si="5"/>
        <v>0</v>
      </c>
      <c r="L83" s="14">
        <v>0.88</v>
      </c>
    </row>
    <row r="84" spans="1:12" x14ac:dyDescent="0.3">
      <c r="A84" s="75"/>
      <c r="B84" s="22">
        <v>11</v>
      </c>
      <c r="C84" s="27"/>
      <c r="D84" s="6">
        <v>4.1749999999999998</v>
      </c>
      <c r="E84" s="27">
        <f t="shared" si="2"/>
        <v>0</v>
      </c>
      <c r="F84" s="6">
        <v>0.56699999999999995</v>
      </c>
      <c r="G84" s="27">
        <f t="shared" si="3"/>
        <v>0</v>
      </c>
      <c r="H84" s="6">
        <v>7.1760000000000002</v>
      </c>
      <c r="I84" s="27">
        <f t="shared" si="4"/>
        <v>0</v>
      </c>
      <c r="J84" s="6">
        <v>0.82799999999999996</v>
      </c>
      <c r="K84" s="27">
        <f t="shared" si="5"/>
        <v>0</v>
      </c>
      <c r="L84" s="14">
        <v>0.88</v>
      </c>
    </row>
    <row r="85" spans="1:12" x14ac:dyDescent="0.3">
      <c r="A85" s="75"/>
      <c r="B85" s="22">
        <v>12</v>
      </c>
      <c r="C85" s="27"/>
      <c r="D85" s="6">
        <v>4.1749999999999998</v>
      </c>
      <c r="E85" s="27">
        <f t="shared" si="2"/>
        <v>0</v>
      </c>
      <c r="F85" s="6">
        <v>0.56699999999999995</v>
      </c>
      <c r="G85" s="27">
        <f t="shared" si="3"/>
        <v>0</v>
      </c>
      <c r="H85" s="6">
        <v>7.6550000000000002</v>
      </c>
      <c r="I85" s="27">
        <f t="shared" si="4"/>
        <v>0</v>
      </c>
      <c r="J85" s="6">
        <v>0.83099999999999996</v>
      </c>
      <c r="K85" s="27">
        <f t="shared" si="5"/>
        <v>0</v>
      </c>
      <c r="L85" s="14">
        <v>0.88</v>
      </c>
    </row>
    <row r="86" spans="1:12" x14ac:dyDescent="0.3">
      <c r="A86" s="75"/>
      <c r="B86" s="22">
        <v>13</v>
      </c>
      <c r="C86" s="27"/>
      <c r="D86" s="6">
        <v>4.1749999999999998</v>
      </c>
      <c r="E86" s="27">
        <f t="shared" si="2"/>
        <v>0</v>
      </c>
      <c r="F86" s="6">
        <v>0.56699999999999995</v>
      </c>
      <c r="G86" s="27">
        <f t="shared" si="3"/>
        <v>0</v>
      </c>
      <c r="H86" s="6">
        <v>8.093</v>
      </c>
      <c r="I86" s="27">
        <f t="shared" si="4"/>
        <v>0</v>
      </c>
      <c r="J86" s="6">
        <v>0.83399999999999996</v>
      </c>
      <c r="K86" s="27">
        <f t="shared" si="5"/>
        <v>0</v>
      </c>
      <c r="L86" s="14">
        <v>0.89</v>
      </c>
    </row>
    <row r="87" spans="1:12" x14ac:dyDescent="0.3">
      <c r="A87" s="75"/>
      <c r="B87" s="22">
        <v>14</v>
      </c>
      <c r="C87" s="27"/>
      <c r="D87" s="6">
        <v>4.1749999999999998</v>
      </c>
      <c r="E87" s="27">
        <f t="shared" si="2"/>
        <v>0</v>
      </c>
      <c r="F87" s="6">
        <v>0.56699999999999995</v>
      </c>
      <c r="G87" s="27">
        <f t="shared" si="3"/>
        <v>0</v>
      </c>
      <c r="H87" s="6">
        <v>8.4930000000000003</v>
      </c>
      <c r="I87" s="27">
        <f t="shared" si="4"/>
        <v>0</v>
      </c>
      <c r="J87" s="6">
        <v>0.83699999999999997</v>
      </c>
      <c r="K87" s="27">
        <f t="shared" si="5"/>
        <v>0</v>
      </c>
      <c r="L87" s="14">
        <v>0.89</v>
      </c>
    </row>
    <row r="88" spans="1:12" ht="16.2" x14ac:dyDescent="0.3">
      <c r="A88" s="75"/>
      <c r="B88" s="22" t="s">
        <v>98</v>
      </c>
      <c r="C88" s="27"/>
      <c r="D88" s="6">
        <v>4.1749999999999998</v>
      </c>
      <c r="E88" s="27">
        <f t="shared" si="2"/>
        <v>0</v>
      </c>
      <c r="F88" s="6">
        <v>0.56699999999999995</v>
      </c>
      <c r="G88" s="27">
        <f t="shared" si="3"/>
        <v>0</v>
      </c>
      <c r="H88" s="6">
        <v>8.6839999999999993</v>
      </c>
      <c r="I88" s="27">
        <f t="shared" si="4"/>
        <v>0</v>
      </c>
      <c r="J88" s="6">
        <v>0.83799999999999997</v>
      </c>
      <c r="K88" s="27">
        <f t="shared" si="5"/>
        <v>0</v>
      </c>
      <c r="L88" s="14">
        <v>0.89</v>
      </c>
    </row>
    <row r="89" spans="1:12" x14ac:dyDescent="0.3">
      <c r="A89" s="75"/>
      <c r="B89" s="19" t="s">
        <v>93</v>
      </c>
      <c r="C89" s="5"/>
      <c r="D89" s="5"/>
      <c r="E89" s="5" t="s">
        <v>94</v>
      </c>
      <c r="F89" s="25">
        <f>SUM(E74:E88)</f>
        <v>0</v>
      </c>
      <c r="G89" s="5" t="s">
        <v>95</v>
      </c>
      <c r="H89" s="25">
        <f>SUM(G74:G88)</f>
        <v>0</v>
      </c>
      <c r="I89" s="5" t="s">
        <v>96</v>
      </c>
      <c r="J89" s="25">
        <f>SUM(I74:I88)</f>
        <v>0</v>
      </c>
      <c r="K89" s="5" t="s">
        <v>97</v>
      </c>
      <c r="L89" s="25">
        <f>SUM(K74:K88)</f>
        <v>0</v>
      </c>
    </row>
    <row r="90" spans="1:12" x14ac:dyDescent="0.3">
      <c r="A90" s="75"/>
      <c r="L90" s="13"/>
    </row>
    <row r="91" spans="1:12" x14ac:dyDescent="0.3">
      <c r="A91" s="75"/>
      <c r="B91" s="60" t="s">
        <v>105</v>
      </c>
      <c r="C91" s="61"/>
      <c r="D91" s="5" t="e">
        <f>(H89+L89)/(F89+J89)</f>
        <v>#DIV/0!</v>
      </c>
      <c r="L91" s="13"/>
    </row>
    <row r="92" spans="1:12" x14ac:dyDescent="0.3">
      <c r="A92" s="75"/>
      <c r="L92" s="13"/>
    </row>
    <row r="93" spans="1:12" x14ac:dyDescent="0.3">
      <c r="A93" s="75"/>
      <c r="B93" t="s">
        <v>66</v>
      </c>
      <c r="L93" s="13"/>
    </row>
    <row r="94" spans="1:12" x14ac:dyDescent="0.3">
      <c r="A94" s="75"/>
      <c r="B94" t="s">
        <v>118</v>
      </c>
      <c r="L94" s="13"/>
    </row>
    <row r="95" spans="1:12" x14ac:dyDescent="0.3">
      <c r="A95" s="75"/>
      <c r="B95" t="s">
        <v>109</v>
      </c>
      <c r="L95" s="13"/>
    </row>
    <row r="96" spans="1:12" x14ac:dyDescent="0.3">
      <c r="A96" s="75"/>
      <c r="B96" t="s">
        <v>110</v>
      </c>
      <c r="L96" s="13"/>
    </row>
    <row r="97" spans="1:12" x14ac:dyDescent="0.3">
      <c r="A97" s="75"/>
      <c r="B97" t="s">
        <v>111</v>
      </c>
      <c r="L97" s="13"/>
    </row>
    <row r="98" spans="1:12" ht="15" thickBot="1" x14ac:dyDescent="0.35">
      <c r="A98" s="75"/>
      <c r="B98" s="16" t="s">
        <v>112</v>
      </c>
      <c r="C98" s="16"/>
      <c r="D98" s="16"/>
      <c r="E98" s="16"/>
      <c r="F98" s="16"/>
      <c r="G98" s="16"/>
      <c r="H98" s="16"/>
      <c r="I98" s="16"/>
      <c r="J98" s="16"/>
      <c r="K98" s="16"/>
      <c r="L98" s="18"/>
    </row>
    <row r="99" spans="1:12" ht="15" thickBot="1" x14ac:dyDescent="0.35">
      <c r="A99" s="75"/>
    </row>
    <row r="100" spans="1:12" x14ac:dyDescent="0.3">
      <c r="A100" s="75"/>
      <c r="B100" s="54" t="s">
        <v>113</v>
      </c>
      <c r="C100" s="55"/>
      <c r="D100" s="55"/>
      <c r="E100" s="55"/>
      <c r="F100" s="55"/>
      <c r="G100" s="55"/>
      <c r="H100" s="55"/>
      <c r="I100" s="55"/>
      <c r="J100" s="55"/>
      <c r="K100" s="55"/>
      <c r="L100" s="56"/>
    </row>
    <row r="101" spans="1:12" x14ac:dyDescent="0.3">
      <c r="A101" s="75"/>
      <c r="B101" s="57" t="s">
        <v>120</v>
      </c>
      <c r="C101" s="58"/>
      <c r="D101" s="58"/>
      <c r="E101" s="58"/>
      <c r="F101" s="58"/>
      <c r="G101" s="58"/>
      <c r="H101" s="58"/>
      <c r="I101" s="58"/>
      <c r="J101" s="58"/>
      <c r="K101" s="58"/>
      <c r="L101" s="59"/>
    </row>
    <row r="102" spans="1:12" x14ac:dyDescent="0.3">
      <c r="A102" s="75"/>
      <c r="B102" s="11"/>
      <c r="C102" s="11"/>
      <c r="D102" s="11"/>
      <c r="E102" s="11"/>
      <c r="L102" s="13"/>
    </row>
    <row r="103" spans="1:12" x14ac:dyDescent="0.3">
      <c r="A103" s="75"/>
      <c r="B103" s="21" t="s">
        <v>82</v>
      </c>
      <c r="C103" s="11"/>
      <c r="D103" s="11"/>
      <c r="E103" s="11"/>
      <c r="L103" s="13"/>
    </row>
    <row r="104" spans="1:12" x14ac:dyDescent="0.3">
      <c r="A104" s="75"/>
      <c r="L104" s="13"/>
    </row>
    <row r="105" spans="1:12" ht="16.2" x14ac:dyDescent="0.3">
      <c r="A105" s="75"/>
      <c r="B105" s="19" t="s">
        <v>34</v>
      </c>
      <c r="C105" s="5">
        <f>C65</f>
        <v>0</v>
      </c>
      <c r="D105" s="5" t="s">
        <v>35</v>
      </c>
      <c r="E105" s="5">
        <f>E65</f>
        <v>0</v>
      </c>
      <c r="L105" s="13"/>
    </row>
    <row r="106" spans="1:12" x14ac:dyDescent="0.3">
      <c r="A106" s="75"/>
      <c r="B106" s="19" t="s">
        <v>36</v>
      </c>
      <c r="C106" s="5" t="str">
        <f t="shared" ref="C106:C109" si="6">C66</f>
        <v>Nevada</v>
      </c>
      <c r="D106" s="5" t="s">
        <v>29</v>
      </c>
      <c r="E106" s="5" t="e">
        <f t="shared" ref="E106:E110" si="7">E66</f>
        <v>#N/A</v>
      </c>
      <c r="L106" s="13"/>
    </row>
    <row r="107" spans="1:12" x14ac:dyDescent="0.3">
      <c r="A107" s="75"/>
      <c r="B107" s="19" t="s">
        <v>37</v>
      </c>
      <c r="C107" s="5">
        <f t="shared" si="6"/>
        <v>0</v>
      </c>
      <c r="D107" s="5" t="s">
        <v>38</v>
      </c>
      <c r="E107" s="5">
        <f t="shared" si="7"/>
        <v>0</v>
      </c>
      <c r="L107" s="13"/>
    </row>
    <row r="108" spans="1:12" x14ac:dyDescent="0.3">
      <c r="A108" s="75"/>
      <c r="B108" s="19" t="s">
        <v>39</v>
      </c>
      <c r="C108" s="5">
        <f t="shared" si="6"/>
        <v>0</v>
      </c>
      <c r="D108" s="5" t="s">
        <v>40</v>
      </c>
      <c r="E108" s="5">
        <f t="shared" si="7"/>
        <v>0</v>
      </c>
      <c r="L108" s="13"/>
    </row>
    <row r="109" spans="1:12" x14ac:dyDescent="0.3">
      <c r="A109" s="75"/>
      <c r="B109" s="19" t="s">
        <v>41</v>
      </c>
      <c r="C109" s="5">
        <f t="shared" si="6"/>
        <v>0</v>
      </c>
      <c r="D109" s="5" t="s">
        <v>42</v>
      </c>
      <c r="E109" s="5">
        <f t="shared" si="7"/>
        <v>0</v>
      </c>
      <c r="L109" s="13"/>
    </row>
    <row r="110" spans="1:12" x14ac:dyDescent="0.3">
      <c r="A110" s="75"/>
      <c r="B110" s="19"/>
      <c r="C110" s="5"/>
      <c r="D110" s="5" t="s">
        <v>43</v>
      </c>
      <c r="E110" s="5">
        <f t="shared" si="7"/>
        <v>0</v>
      </c>
      <c r="L110" s="13"/>
    </row>
    <row r="111" spans="1:12" x14ac:dyDescent="0.3">
      <c r="A111" s="75"/>
      <c r="L111" s="13"/>
    </row>
    <row r="112" spans="1:12" ht="16.2" x14ac:dyDescent="0.3">
      <c r="A112" s="75"/>
      <c r="B112" s="22" t="s">
        <v>84</v>
      </c>
      <c r="C112" s="6" t="s">
        <v>99</v>
      </c>
      <c r="D112" s="6" t="s">
        <v>85</v>
      </c>
      <c r="E112" s="6" t="s">
        <v>86</v>
      </c>
      <c r="F112" s="6" t="s">
        <v>87</v>
      </c>
      <c r="G112" s="6" t="s">
        <v>88</v>
      </c>
      <c r="H112" s="6" t="s">
        <v>89</v>
      </c>
      <c r="I112" s="6" t="s">
        <v>90</v>
      </c>
      <c r="J112" s="6" t="s">
        <v>91</v>
      </c>
      <c r="K112" s="6" t="s">
        <v>92</v>
      </c>
      <c r="L112" s="14" t="s">
        <v>100</v>
      </c>
    </row>
    <row r="113" spans="1:12" x14ac:dyDescent="0.3">
      <c r="A113" s="75"/>
      <c r="B113" s="22" t="s">
        <v>15</v>
      </c>
      <c r="C113" s="6" t="s">
        <v>101</v>
      </c>
      <c r="D113" s="6" t="s">
        <v>102</v>
      </c>
      <c r="E113" s="6"/>
      <c r="F113" s="6" t="s">
        <v>102</v>
      </c>
      <c r="G113" s="6"/>
      <c r="H113" s="6" t="s">
        <v>102</v>
      </c>
      <c r="I113" s="6"/>
      <c r="J113" s="6" t="s">
        <v>103</v>
      </c>
      <c r="K113" s="6"/>
      <c r="L113" s="14" t="s">
        <v>104</v>
      </c>
    </row>
    <row r="114" spans="1:12" x14ac:dyDescent="0.3">
      <c r="A114" s="75"/>
      <c r="B114" s="22">
        <v>1</v>
      </c>
      <c r="C114" s="27"/>
      <c r="D114" s="6">
        <v>2.77</v>
      </c>
      <c r="E114" s="27">
        <f>C114*D114</f>
        <v>0</v>
      </c>
      <c r="F114" s="6">
        <v>0.442</v>
      </c>
      <c r="G114" s="27">
        <f>E114*F114</f>
        <v>0</v>
      </c>
      <c r="H114" s="6">
        <v>0</v>
      </c>
      <c r="I114" s="27">
        <f>C114*H114</f>
        <v>0</v>
      </c>
      <c r="J114" s="6">
        <v>0</v>
      </c>
      <c r="K114" s="27">
        <f>I114*J114</f>
        <v>0</v>
      </c>
      <c r="L114" s="14">
        <v>0.4</v>
      </c>
    </row>
    <row r="115" spans="1:12" x14ac:dyDescent="0.3">
      <c r="A115" s="75"/>
      <c r="B115" s="22">
        <v>2</v>
      </c>
      <c r="C115" s="27"/>
      <c r="D115" s="6">
        <v>4.1749999999999998</v>
      </c>
      <c r="E115" s="27">
        <f t="shared" ref="E115:E128" si="8">C115*D115</f>
        <v>0</v>
      </c>
      <c r="F115" s="6">
        <v>0.49299999999999999</v>
      </c>
      <c r="G115" s="27">
        <f t="shared" ref="G115:G128" si="9">E115*F115</f>
        <v>0</v>
      </c>
      <c r="H115" s="6">
        <v>0</v>
      </c>
      <c r="I115" s="27">
        <f t="shared" ref="I115:I128" si="10">C115*H115</f>
        <v>0</v>
      </c>
      <c r="J115" s="6">
        <v>0</v>
      </c>
      <c r="K115" s="27">
        <f t="shared" ref="K115:K128" si="11">I115*J115</f>
        <v>0</v>
      </c>
      <c r="L115" s="14">
        <v>0.55000000000000004</v>
      </c>
    </row>
    <row r="116" spans="1:12" x14ac:dyDescent="0.3">
      <c r="A116" s="75"/>
      <c r="B116" s="22">
        <v>3</v>
      </c>
      <c r="C116" s="27"/>
      <c r="D116" s="6">
        <v>4.1749999999999998</v>
      </c>
      <c r="E116" s="27">
        <f t="shared" si="8"/>
        <v>0</v>
      </c>
      <c r="F116" s="6">
        <v>0.49299999999999999</v>
      </c>
      <c r="G116" s="27">
        <f t="shared" si="9"/>
        <v>0</v>
      </c>
      <c r="H116" s="6">
        <v>1.194</v>
      </c>
      <c r="I116" s="27">
        <f t="shared" si="10"/>
        <v>0</v>
      </c>
      <c r="J116" s="6">
        <v>0.65900000000000003</v>
      </c>
      <c r="K116" s="27">
        <f t="shared" si="11"/>
        <v>0</v>
      </c>
      <c r="L116" s="14">
        <v>0.65</v>
      </c>
    </row>
    <row r="117" spans="1:12" x14ac:dyDescent="0.3">
      <c r="A117" s="75"/>
      <c r="B117" s="22">
        <v>4</v>
      </c>
      <c r="C117" s="27"/>
      <c r="D117" s="6">
        <v>4.1749999999999998</v>
      </c>
      <c r="E117" s="27">
        <f t="shared" si="8"/>
        <v>0</v>
      </c>
      <c r="F117" s="6">
        <v>0.49299999999999999</v>
      </c>
      <c r="G117" s="27">
        <f t="shared" si="9"/>
        <v>0</v>
      </c>
      <c r="H117" s="6">
        <v>2.2450000000000001</v>
      </c>
      <c r="I117" s="27">
        <f t="shared" si="10"/>
        <v>0</v>
      </c>
      <c r="J117" s="6">
        <v>0.66900000000000004</v>
      </c>
      <c r="K117" s="27">
        <f t="shared" si="11"/>
        <v>0</v>
      </c>
      <c r="L117" s="14">
        <v>0.67</v>
      </c>
    </row>
    <row r="118" spans="1:12" x14ac:dyDescent="0.3">
      <c r="A118" s="75"/>
      <c r="B118" s="22">
        <v>5</v>
      </c>
      <c r="C118" s="27"/>
      <c r="D118" s="6">
        <v>4.1749999999999998</v>
      </c>
      <c r="E118" s="27">
        <f t="shared" si="8"/>
        <v>0</v>
      </c>
      <c r="F118" s="6">
        <v>0.49299999999999999</v>
      </c>
      <c r="G118" s="27">
        <f t="shared" si="9"/>
        <v>0</v>
      </c>
      <c r="H118" s="6">
        <v>3.17</v>
      </c>
      <c r="I118" s="27">
        <f t="shared" si="10"/>
        <v>0</v>
      </c>
      <c r="J118" s="6">
        <v>0.67800000000000005</v>
      </c>
      <c r="K118" s="27">
        <f t="shared" si="11"/>
        <v>0</v>
      </c>
      <c r="L118" s="14">
        <v>0.69</v>
      </c>
    </row>
    <row r="119" spans="1:12" x14ac:dyDescent="0.3">
      <c r="A119" s="75"/>
      <c r="B119" s="22">
        <v>6</v>
      </c>
      <c r="C119" s="27"/>
      <c r="D119" s="6">
        <v>4.1749999999999998</v>
      </c>
      <c r="E119" s="27">
        <f t="shared" si="8"/>
        <v>0</v>
      </c>
      <c r="F119" s="6">
        <v>0.49299999999999999</v>
      </c>
      <c r="G119" s="27">
        <f t="shared" si="9"/>
        <v>0</v>
      </c>
      <c r="H119" s="6">
        <v>3.9980000000000002</v>
      </c>
      <c r="I119" s="27">
        <f t="shared" si="10"/>
        <v>0</v>
      </c>
      <c r="J119" s="6">
        <v>0.68600000000000005</v>
      </c>
      <c r="K119" s="27">
        <f t="shared" si="11"/>
        <v>0</v>
      </c>
      <c r="L119" s="14">
        <v>0.71</v>
      </c>
    </row>
    <row r="120" spans="1:12" x14ac:dyDescent="0.3">
      <c r="A120" s="75"/>
      <c r="B120" s="22">
        <v>7</v>
      </c>
      <c r="C120" s="27"/>
      <c r="D120" s="6">
        <v>4.1749999999999998</v>
      </c>
      <c r="E120" s="27">
        <f t="shared" si="8"/>
        <v>0</v>
      </c>
      <c r="F120" s="6">
        <v>0.49299999999999999</v>
      </c>
      <c r="G120" s="27">
        <f t="shared" si="9"/>
        <v>0</v>
      </c>
      <c r="H120" s="6">
        <v>4.7539999999999996</v>
      </c>
      <c r="I120" s="27">
        <f t="shared" si="10"/>
        <v>0</v>
      </c>
      <c r="J120" s="6">
        <v>0.69499999999999995</v>
      </c>
      <c r="K120" s="27">
        <f t="shared" si="11"/>
        <v>0</v>
      </c>
      <c r="L120" s="14">
        <v>0.73</v>
      </c>
    </row>
    <row r="121" spans="1:12" x14ac:dyDescent="0.3">
      <c r="A121" s="75"/>
      <c r="B121" s="22">
        <v>8</v>
      </c>
      <c r="C121" s="27"/>
      <c r="D121" s="6">
        <v>4.1749999999999998</v>
      </c>
      <c r="E121" s="27">
        <f t="shared" si="8"/>
        <v>0</v>
      </c>
      <c r="F121" s="6">
        <v>0.49299999999999999</v>
      </c>
      <c r="G121" s="27">
        <f t="shared" si="9"/>
        <v>0</v>
      </c>
      <c r="H121" s="6">
        <v>5.4450000000000003</v>
      </c>
      <c r="I121" s="27">
        <f t="shared" si="10"/>
        <v>0</v>
      </c>
      <c r="J121" s="6">
        <v>0.70199999999999996</v>
      </c>
      <c r="K121" s="27">
        <f t="shared" si="11"/>
        <v>0</v>
      </c>
      <c r="L121" s="14">
        <v>0.75</v>
      </c>
    </row>
    <row r="122" spans="1:12" x14ac:dyDescent="0.3">
      <c r="A122" s="75"/>
      <c r="B122" s="22">
        <v>9</v>
      </c>
      <c r="C122" s="27"/>
      <c r="D122" s="6">
        <v>4.1749999999999998</v>
      </c>
      <c r="E122" s="27">
        <f t="shared" si="8"/>
        <v>0</v>
      </c>
      <c r="F122" s="6">
        <v>0.49299999999999999</v>
      </c>
      <c r="G122" s="27">
        <f t="shared" si="9"/>
        <v>0</v>
      </c>
      <c r="H122" s="6">
        <v>6.0750000000000002</v>
      </c>
      <c r="I122" s="27">
        <f t="shared" si="10"/>
        <v>0</v>
      </c>
      <c r="J122" s="6">
        <v>0.70799999999999996</v>
      </c>
      <c r="K122" s="27">
        <f t="shared" si="11"/>
        <v>0</v>
      </c>
      <c r="L122" s="14">
        <v>0.76</v>
      </c>
    </row>
    <row r="123" spans="1:12" x14ac:dyDescent="0.3">
      <c r="A123" s="75"/>
      <c r="B123" s="22">
        <v>10</v>
      </c>
      <c r="C123" s="27"/>
      <c r="D123" s="6">
        <v>4.1749999999999998</v>
      </c>
      <c r="E123" s="27">
        <f t="shared" si="8"/>
        <v>0</v>
      </c>
      <c r="F123" s="6">
        <v>0.49299999999999999</v>
      </c>
      <c r="G123" s="27">
        <f t="shared" si="9"/>
        <v>0</v>
      </c>
      <c r="H123" s="6">
        <v>6.65</v>
      </c>
      <c r="I123" s="27">
        <f t="shared" si="10"/>
        <v>0</v>
      </c>
      <c r="J123" s="6">
        <v>0.71299999999999997</v>
      </c>
      <c r="K123" s="27">
        <f t="shared" si="11"/>
        <v>0</v>
      </c>
      <c r="L123" s="14">
        <v>0.76</v>
      </c>
    </row>
    <row r="124" spans="1:12" x14ac:dyDescent="0.3">
      <c r="A124" s="75"/>
      <c r="B124" s="22">
        <v>11</v>
      </c>
      <c r="C124" s="27"/>
      <c r="D124" s="6">
        <v>4.1749999999999998</v>
      </c>
      <c r="E124" s="27">
        <f t="shared" si="8"/>
        <v>0</v>
      </c>
      <c r="F124" s="6">
        <v>0.49299999999999999</v>
      </c>
      <c r="G124" s="27">
        <f t="shared" si="9"/>
        <v>0</v>
      </c>
      <c r="H124" s="6">
        <v>7.1760000000000002</v>
      </c>
      <c r="I124" s="27">
        <f t="shared" si="10"/>
        <v>0</v>
      </c>
      <c r="J124" s="6">
        <v>0.71699999999999997</v>
      </c>
      <c r="K124" s="27">
        <f t="shared" si="11"/>
        <v>0</v>
      </c>
      <c r="L124" s="14">
        <v>0.76</v>
      </c>
    </row>
    <row r="125" spans="1:12" x14ac:dyDescent="0.3">
      <c r="A125" s="75"/>
      <c r="B125" s="22">
        <v>12</v>
      </c>
      <c r="C125" s="27"/>
      <c r="D125" s="6">
        <v>4.1749999999999998</v>
      </c>
      <c r="E125" s="27">
        <f t="shared" si="8"/>
        <v>0</v>
      </c>
      <c r="F125" s="6">
        <v>0.49299999999999999</v>
      </c>
      <c r="G125" s="27">
        <f t="shared" si="9"/>
        <v>0</v>
      </c>
      <c r="H125" s="6">
        <v>7.6550000000000002</v>
      </c>
      <c r="I125" s="27">
        <f t="shared" si="10"/>
        <v>0</v>
      </c>
      <c r="J125" s="6">
        <v>0.72</v>
      </c>
      <c r="K125" s="27">
        <f t="shared" si="11"/>
        <v>0</v>
      </c>
      <c r="L125" s="14">
        <v>0.77</v>
      </c>
    </row>
    <row r="126" spans="1:12" x14ac:dyDescent="0.3">
      <c r="A126" s="75"/>
      <c r="B126" s="22">
        <v>13</v>
      </c>
      <c r="C126" s="27"/>
      <c r="D126" s="6">
        <v>4.1749999999999998</v>
      </c>
      <c r="E126" s="27">
        <f t="shared" si="8"/>
        <v>0</v>
      </c>
      <c r="F126" s="6">
        <v>0.49299999999999999</v>
      </c>
      <c r="G126" s="27">
        <f t="shared" si="9"/>
        <v>0</v>
      </c>
      <c r="H126" s="6">
        <v>8.093</v>
      </c>
      <c r="I126" s="27">
        <f t="shared" si="10"/>
        <v>0</v>
      </c>
      <c r="J126" s="6">
        <v>0.72299999999999998</v>
      </c>
      <c r="K126" s="27">
        <f t="shared" si="11"/>
        <v>0</v>
      </c>
      <c r="L126" s="14">
        <v>0.77</v>
      </c>
    </row>
    <row r="127" spans="1:12" x14ac:dyDescent="0.3">
      <c r="A127" s="75"/>
      <c r="B127" s="22">
        <v>14</v>
      </c>
      <c r="C127" s="27"/>
      <c r="D127" s="6">
        <v>4.1749999999999998</v>
      </c>
      <c r="E127" s="27">
        <f t="shared" si="8"/>
        <v>0</v>
      </c>
      <c r="F127" s="6">
        <v>0.49299999999999999</v>
      </c>
      <c r="G127" s="27">
        <f t="shared" si="9"/>
        <v>0</v>
      </c>
      <c r="H127" s="6">
        <v>8.4930000000000003</v>
      </c>
      <c r="I127" s="27">
        <f t="shared" si="10"/>
        <v>0</v>
      </c>
      <c r="J127" s="6">
        <v>0.72499999999999998</v>
      </c>
      <c r="K127" s="27">
        <f t="shared" si="11"/>
        <v>0</v>
      </c>
      <c r="L127" s="14">
        <v>0.77</v>
      </c>
    </row>
    <row r="128" spans="1:12" ht="16.2" x14ac:dyDescent="0.3">
      <c r="A128" s="75"/>
      <c r="B128" s="22" t="s">
        <v>98</v>
      </c>
      <c r="C128" s="27"/>
      <c r="D128" s="6">
        <v>4.1749999999999998</v>
      </c>
      <c r="E128" s="27">
        <f t="shared" si="8"/>
        <v>0</v>
      </c>
      <c r="F128" s="6">
        <v>0.49299999999999999</v>
      </c>
      <c r="G128" s="27">
        <f t="shared" si="9"/>
        <v>0</v>
      </c>
      <c r="H128" s="6">
        <v>8.6839999999999993</v>
      </c>
      <c r="I128" s="27">
        <f t="shared" si="10"/>
        <v>0</v>
      </c>
      <c r="J128" s="6">
        <v>0.72499999999999998</v>
      </c>
      <c r="K128" s="27">
        <f t="shared" si="11"/>
        <v>0</v>
      </c>
      <c r="L128" s="14">
        <v>0.77</v>
      </c>
    </row>
    <row r="129" spans="1:12" x14ac:dyDescent="0.3">
      <c r="A129" s="75"/>
      <c r="B129" s="19" t="s">
        <v>93</v>
      </c>
      <c r="C129" s="5"/>
      <c r="D129" s="5"/>
      <c r="E129" s="5" t="s">
        <v>94</v>
      </c>
      <c r="F129" s="25">
        <f>SUM(E114:E128)</f>
        <v>0</v>
      </c>
      <c r="G129" s="5" t="s">
        <v>95</v>
      </c>
      <c r="H129" s="25">
        <f>SUM(G114:G128)</f>
        <v>0</v>
      </c>
      <c r="I129" s="5" t="s">
        <v>96</v>
      </c>
      <c r="J129" s="25">
        <f>SUM(I114:I128)</f>
        <v>0</v>
      </c>
      <c r="K129" s="5" t="s">
        <v>97</v>
      </c>
      <c r="L129" s="25">
        <f>SUM(K114:K128)</f>
        <v>0</v>
      </c>
    </row>
    <row r="130" spans="1:12" x14ac:dyDescent="0.3">
      <c r="A130" s="75"/>
      <c r="L130" s="13"/>
    </row>
    <row r="131" spans="1:12" x14ac:dyDescent="0.3">
      <c r="A131" s="75"/>
      <c r="B131" s="60" t="s">
        <v>105</v>
      </c>
      <c r="C131" s="61"/>
      <c r="D131" s="5" t="e">
        <f>(H129+L129)/(F129+J129)</f>
        <v>#DIV/0!</v>
      </c>
      <c r="L131" s="13"/>
    </row>
    <row r="132" spans="1:12" x14ac:dyDescent="0.3">
      <c r="A132" s="75"/>
      <c r="L132" s="13"/>
    </row>
    <row r="133" spans="1:12" x14ac:dyDescent="0.3">
      <c r="A133" s="75"/>
      <c r="B133" t="s">
        <v>66</v>
      </c>
      <c r="L133" s="13"/>
    </row>
    <row r="134" spans="1:12" x14ac:dyDescent="0.3">
      <c r="A134" s="75"/>
      <c r="B134" t="s">
        <v>108</v>
      </c>
      <c r="L134" s="13"/>
    </row>
    <row r="135" spans="1:12" x14ac:dyDescent="0.3">
      <c r="A135" s="75"/>
      <c r="B135" t="s">
        <v>109</v>
      </c>
      <c r="L135" s="13"/>
    </row>
    <row r="136" spans="1:12" x14ac:dyDescent="0.3">
      <c r="A136" s="75"/>
      <c r="B136" t="s">
        <v>110</v>
      </c>
      <c r="L136" s="13"/>
    </row>
    <row r="137" spans="1:12" x14ac:dyDescent="0.3">
      <c r="A137" s="75"/>
      <c r="B137" t="s">
        <v>111</v>
      </c>
      <c r="L137" s="13"/>
    </row>
    <row r="138" spans="1:12" ht="15" thickBot="1" x14ac:dyDescent="0.35">
      <c r="A138" s="76"/>
      <c r="B138" s="16" t="s">
        <v>112</v>
      </c>
      <c r="C138" s="16"/>
      <c r="D138" s="16"/>
      <c r="E138" s="16"/>
      <c r="F138" s="16"/>
      <c r="G138" s="16"/>
      <c r="H138" s="16"/>
      <c r="I138" s="16"/>
      <c r="J138" s="16"/>
      <c r="K138" s="16"/>
      <c r="L138" s="18"/>
    </row>
    <row r="141" spans="1:12" ht="15" thickBot="1" x14ac:dyDescent="0.35"/>
    <row r="142" spans="1:12" x14ac:dyDescent="0.3">
      <c r="A142" s="74">
        <v>2</v>
      </c>
      <c r="B142" s="54" t="s">
        <v>33</v>
      </c>
      <c r="C142" s="55"/>
      <c r="D142" s="55"/>
      <c r="E142" s="56"/>
    </row>
    <row r="143" spans="1:12" x14ac:dyDescent="0.3">
      <c r="A143" s="75"/>
      <c r="B143" s="57" t="str">
        <f ca="1">"FOR CALENDAR YEAR " &amp; 'NAC 687B.230.3'!$B$4</f>
        <v>FOR CALENDAR YEAR 2025</v>
      </c>
      <c r="C143" s="58"/>
      <c r="D143" s="58"/>
      <c r="E143" s="59"/>
    </row>
    <row r="144" spans="1:12" x14ac:dyDescent="0.3">
      <c r="A144" s="75"/>
      <c r="B144" s="11"/>
      <c r="C144" s="11"/>
      <c r="D144" s="11"/>
      <c r="E144" s="12"/>
    </row>
    <row r="145" spans="1:5" x14ac:dyDescent="0.3">
      <c r="A145" s="75"/>
      <c r="C145" s="11"/>
      <c r="D145" s="11"/>
      <c r="E145" s="12"/>
    </row>
    <row r="146" spans="1:5" x14ac:dyDescent="0.3">
      <c r="A146" s="75"/>
      <c r="E146" s="13"/>
    </row>
    <row r="147" spans="1:5" ht="16.2" x14ac:dyDescent="0.3">
      <c r="A147" s="75"/>
      <c r="B147" s="19" t="s">
        <v>34</v>
      </c>
      <c r="C147" s="25"/>
      <c r="D147" s="5" t="s">
        <v>35</v>
      </c>
      <c r="E147" s="26"/>
    </row>
    <row r="148" spans="1:5" x14ac:dyDescent="0.3">
      <c r="A148" s="75"/>
      <c r="B148" s="19" t="s">
        <v>36</v>
      </c>
      <c r="C148" s="5" t="s">
        <v>119</v>
      </c>
      <c r="D148" s="5" t="s">
        <v>29</v>
      </c>
      <c r="E148" s="26" t="e">
        <f>'Company Information'!$C$3</f>
        <v>#N/A</v>
      </c>
    </row>
    <row r="149" spans="1:5" x14ac:dyDescent="0.3">
      <c r="A149" s="75"/>
      <c r="B149" s="19" t="s">
        <v>37</v>
      </c>
      <c r="C149" s="25">
        <f>C11</f>
        <v>0</v>
      </c>
      <c r="D149" s="5" t="s">
        <v>38</v>
      </c>
      <c r="E149" s="25">
        <f>E11</f>
        <v>0</v>
      </c>
    </row>
    <row r="150" spans="1:5" x14ac:dyDescent="0.3">
      <c r="A150" s="75"/>
      <c r="B150" s="19" t="s">
        <v>39</v>
      </c>
      <c r="C150" s="25">
        <f>C12</f>
        <v>0</v>
      </c>
      <c r="D150" s="5" t="s">
        <v>40</v>
      </c>
      <c r="E150" s="25">
        <f>E12</f>
        <v>0</v>
      </c>
    </row>
    <row r="151" spans="1:5" x14ac:dyDescent="0.3">
      <c r="A151" s="75"/>
      <c r="B151" s="19" t="s">
        <v>41</v>
      </c>
      <c r="C151" s="25">
        <f>C13</f>
        <v>0</v>
      </c>
      <c r="D151" s="5" t="s">
        <v>42</v>
      </c>
      <c r="E151" s="25">
        <f>E13</f>
        <v>0</v>
      </c>
    </row>
    <row r="152" spans="1:5" x14ac:dyDescent="0.3">
      <c r="A152" s="75"/>
      <c r="B152" s="19"/>
      <c r="C152" s="5"/>
      <c r="D152" s="5" t="s">
        <v>43</v>
      </c>
      <c r="E152" s="25">
        <f>E14</f>
        <v>0</v>
      </c>
    </row>
    <row r="153" spans="1:5" x14ac:dyDescent="0.3">
      <c r="A153" s="75"/>
      <c r="E153" s="13"/>
    </row>
    <row r="154" spans="1:5" x14ac:dyDescent="0.3">
      <c r="A154" s="75"/>
      <c r="B154" s="60" t="s">
        <v>44</v>
      </c>
      <c r="C154" s="61"/>
      <c r="D154" s="6" t="s">
        <v>45</v>
      </c>
      <c r="E154" s="14" t="s">
        <v>46</v>
      </c>
    </row>
    <row r="155" spans="1:5" ht="16.2" x14ac:dyDescent="0.3">
      <c r="A155" s="75"/>
      <c r="B155" s="60"/>
      <c r="C155" s="61"/>
      <c r="D155" s="6" t="s">
        <v>48</v>
      </c>
      <c r="E155" s="14" t="s">
        <v>49</v>
      </c>
    </row>
    <row r="156" spans="1:5" x14ac:dyDescent="0.3">
      <c r="A156" s="75"/>
      <c r="B156" s="20">
        <v>1</v>
      </c>
      <c r="C156" s="5" t="s">
        <v>50</v>
      </c>
      <c r="D156" s="25"/>
      <c r="E156" s="26"/>
    </row>
    <row r="157" spans="1:5" x14ac:dyDescent="0.3">
      <c r="A157" s="75"/>
      <c r="B157" s="20"/>
      <c r="C157" s="5" t="s">
        <v>47</v>
      </c>
      <c r="D157" s="25"/>
      <c r="E157" s="26"/>
    </row>
    <row r="158" spans="1:5" ht="16.2" x14ac:dyDescent="0.3">
      <c r="A158" s="75"/>
      <c r="B158" s="20"/>
      <c r="C158" s="5" t="s">
        <v>121</v>
      </c>
      <c r="D158" s="25"/>
      <c r="E158" s="26"/>
    </row>
    <row r="159" spans="1:5" x14ac:dyDescent="0.3">
      <c r="A159" s="75"/>
      <c r="B159" s="20"/>
      <c r="C159" s="5" t="s">
        <v>51</v>
      </c>
      <c r="D159" s="25">
        <f>D157-D158</f>
        <v>0</v>
      </c>
      <c r="E159" s="26">
        <f>E157-E158</f>
        <v>0</v>
      </c>
    </row>
    <row r="160" spans="1:5" x14ac:dyDescent="0.3">
      <c r="A160" s="75"/>
      <c r="B160" s="20">
        <v>2</v>
      </c>
      <c r="C160" s="5" t="s">
        <v>56</v>
      </c>
      <c r="D160" s="25"/>
      <c r="E160" s="26"/>
    </row>
    <row r="161" spans="1:5" x14ac:dyDescent="0.3">
      <c r="A161" s="75"/>
      <c r="B161" s="20">
        <v>3</v>
      </c>
      <c r="C161" s="10" t="s">
        <v>122</v>
      </c>
      <c r="D161" s="25">
        <f>D159+D160</f>
        <v>0</v>
      </c>
      <c r="E161" s="29">
        <f>E159+E160</f>
        <v>0</v>
      </c>
    </row>
    <row r="162" spans="1:5" x14ac:dyDescent="0.3">
      <c r="A162" s="75"/>
      <c r="B162" s="20">
        <v>4</v>
      </c>
      <c r="C162" s="10" t="s">
        <v>55</v>
      </c>
      <c r="D162" s="65"/>
      <c r="E162" s="66"/>
    </row>
    <row r="163" spans="1:5" x14ac:dyDescent="0.3">
      <c r="A163" s="75"/>
      <c r="B163" s="20">
        <v>5</v>
      </c>
      <c r="C163" s="10" t="s">
        <v>54</v>
      </c>
      <c r="D163" s="65"/>
      <c r="E163" s="66"/>
    </row>
    <row r="164" spans="1:5" x14ac:dyDescent="0.3">
      <c r="A164" s="75"/>
      <c r="B164" s="20">
        <v>6</v>
      </c>
      <c r="C164" s="10" t="s">
        <v>53</v>
      </c>
      <c r="D164" s="65"/>
      <c r="E164" s="66"/>
    </row>
    <row r="165" spans="1:5" x14ac:dyDescent="0.3">
      <c r="A165" s="75"/>
      <c r="B165" s="20">
        <v>7</v>
      </c>
      <c r="C165" s="5" t="s">
        <v>52</v>
      </c>
      <c r="D165" s="65"/>
      <c r="E165" s="66"/>
    </row>
    <row r="166" spans="1:5" ht="43.2" x14ac:dyDescent="0.3">
      <c r="A166" s="75"/>
      <c r="B166" s="20">
        <v>8</v>
      </c>
      <c r="C166" s="7" t="s">
        <v>74</v>
      </c>
      <c r="D166" s="65" t="e">
        <f>E161/(D161-D164)</f>
        <v>#DIV/0!</v>
      </c>
      <c r="E166" s="66"/>
    </row>
    <row r="167" spans="1:5" ht="57.6" x14ac:dyDescent="0.3">
      <c r="A167" s="75"/>
      <c r="B167" s="20">
        <v>9</v>
      </c>
      <c r="C167" s="7" t="s">
        <v>73</v>
      </c>
      <c r="D167" s="65"/>
      <c r="E167" s="66"/>
    </row>
    <row r="168" spans="1:5" x14ac:dyDescent="0.3">
      <c r="A168" s="75"/>
      <c r="B168" s="19">
        <v>10</v>
      </c>
      <c r="C168" s="5" t="s">
        <v>72</v>
      </c>
      <c r="D168" s="67" t="e">
        <f>IF(D167&gt;=10000,100%,INDEX(B185:E190,MATCH(D167,C185:C190,-1),3))</f>
        <v>#N/A</v>
      </c>
      <c r="E168" s="68"/>
    </row>
    <row r="169" spans="1:5" ht="72" x14ac:dyDescent="0.3">
      <c r="A169" s="75"/>
      <c r="B169" s="20">
        <v>11</v>
      </c>
      <c r="C169" s="7" t="s">
        <v>71</v>
      </c>
      <c r="D169" s="69" t="e">
        <f>IF(D167&gt;=500,D166+(1-D168),D166)</f>
        <v>#DIV/0!</v>
      </c>
      <c r="E169" s="66"/>
    </row>
    <row r="170" spans="1:5" ht="43.2" x14ac:dyDescent="0.3">
      <c r="A170" s="75"/>
      <c r="B170" s="20">
        <v>12</v>
      </c>
      <c r="C170" s="7" t="s">
        <v>130</v>
      </c>
      <c r="D170" s="65" t="e">
        <f>(D161-D164)*D169</f>
        <v>#DIV/0!</v>
      </c>
      <c r="E170" s="66"/>
    </row>
    <row r="171" spans="1:5" ht="43.2" x14ac:dyDescent="0.3">
      <c r="A171" s="75"/>
      <c r="B171" s="20">
        <v>13</v>
      </c>
      <c r="C171" s="7" t="s">
        <v>129</v>
      </c>
      <c r="D171" s="65">
        <f>IF(D167&gt;500,IF(D169&gt;D165,0,D161-D164-D170/D165),0)</f>
        <v>0</v>
      </c>
      <c r="E171" s="66"/>
    </row>
    <row r="172" spans="1:5" x14ac:dyDescent="0.3">
      <c r="A172" s="75"/>
      <c r="D172" s="9"/>
      <c r="E172" s="15"/>
    </row>
    <row r="173" spans="1:5" ht="15" customHeight="1" x14ac:dyDescent="0.3">
      <c r="A173" s="75"/>
      <c r="B173" s="70" t="s">
        <v>75</v>
      </c>
      <c r="C173" s="70"/>
      <c r="D173" s="70"/>
      <c r="E173" s="71"/>
    </row>
    <row r="174" spans="1:5" x14ac:dyDescent="0.3">
      <c r="A174" s="75"/>
      <c r="D174" s="9"/>
      <c r="E174" s="15"/>
    </row>
    <row r="175" spans="1:5" ht="15" customHeight="1" x14ac:dyDescent="0.3">
      <c r="A175" s="75"/>
      <c r="B175" s="50" t="s">
        <v>76</v>
      </c>
      <c r="C175" s="72"/>
      <c r="D175" s="72"/>
      <c r="E175" s="73"/>
    </row>
    <row r="176" spans="1:5" x14ac:dyDescent="0.3">
      <c r="A176" s="75"/>
      <c r="D176" s="9"/>
      <c r="E176" s="15"/>
    </row>
    <row r="177" spans="1:5" x14ac:dyDescent="0.3">
      <c r="A177" s="75"/>
      <c r="D177" s="23" t="s">
        <v>80</v>
      </c>
      <c r="E177" s="27"/>
    </row>
    <row r="178" spans="1:5" x14ac:dyDescent="0.3">
      <c r="A178" s="75"/>
      <c r="D178" s="6" t="s">
        <v>77</v>
      </c>
      <c r="E178" s="27"/>
    </row>
    <row r="179" spans="1:5" x14ac:dyDescent="0.3">
      <c r="A179" s="75"/>
      <c r="D179" s="23" t="s">
        <v>78</v>
      </c>
      <c r="E179" s="27"/>
    </row>
    <row r="180" spans="1:5" x14ac:dyDescent="0.3">
      <c r="A180" s="75"/>
      <c r="D180" s="6" t="s">
        <v>79</v>
      </c>
      <c r="E180" s="27"/>
    </row>
    <row r="181" spans="1:5" x14ac:dyDescent="0.3">
      <c r="A181" s="75"/>
      <c r="E181" s="13"/>
    </row>
    <row r="182" spans="1:5" x14ac:dyDescent="0.3">
      <c r="A182" s="75"/>
      <c r="C182" s="58" t="s">
        <v>57</v>
      </c>
      <c r="D182" s="58"/>
      <c r="E182" s="13"/>
    </row>
    <row r="183" spans="1:5" x14ac:dyDescent="0.3">
      <c r="A183" s="75"/>
      <c r="C183" s="58" t="s">
        <v>58</v>
      </c>
      <c r="D183" s="58"/>
      <c r="E183" s="13"/>
    </row>
    <row r="184" spans="1:5" x14ac:dyDescent="0.3">
      <c r="A184" s="75"/>
      <c r="C184" s="4" t="s">
        <v>60</v>
      </c>
      <c r="D184" s="4" t="s">
        <v>70</v>
      </c>
      <c r="E184" s="4" t="s">
        <v>157</v>
      </c>
    </row>
    <row r="185" spans="1:5" x14ac:dyDescent="0.3">
      <c r="A185" s="75"/>
      <c r="C185" s="5" t="s">
        <v>61</v>
      </c>
      <c r="D185" s="8">
        <v>1</v>
      </c>
      <c r="E185" s="8">
        <f>1-D185</f>
        <v>0</v>
      </c>
    </row>
    <row r="186" spans="1:5" x14ac:dyDescent="0.3">
      <c r="A186" s="75"/>
      <c r="C186" s="5" t="s">
        <v>62</v>
      </c>
      <c r="D186" s="8">
        <v>0.95</v>
      </c>
      <c r="E186" s="8">
        <f t="shared" ref="E186:E189" si="12">1-D186</f>
        <v>5.0000000000000044E-2</v>
      </c>
    </row>
    <row r="187" spans="1:5" x14ac:dyDescent="0.3">
      <c r="A187" s="75"/>
      <c r="C187" s="5" t="s">
        <v>63</v>
      </c>
      <c r="D187" s="8">
        <v>0.92500000000000004</v>
      </c>
      <c r="E187" s="8">
        <f t="shared" si="12"/>
        <v>7.4999999999999956E-2</v>
      </c>
    </row>
    <row r="188" spans="1:5" x14ac:dyDescent="0.3">
      <c r="A188" s="75"/>
      <c r="C188" s="5" t="s">
        <v>64</v>
      </c>
      <c r="D188" s="8">
        <v>0.9</v>
      </c>
      <c r="E188" s="8">
        <f t="shared" si="12"/>
        <v>9.9999999999999978E-2</v>
      </c>
    </row>
    <row r="189" spans="1:5" x14ac:dyDescent="0.3">
      <c r="A189" s="75"/>
      <c r="C189" s="5" t="s">
        <v>65</v>
      </c>
      <c r="D189" s="8">
        <v>0.85</v>
      </c>
      <c r="E189" s="8">
        <f t="shared" si="12"/>
        <v>0.15000000000000002</v>
      </c>
    </row>
    <row r="190" spans="1:5" x14ac:dyDescent="0.3">
      <c r="A190" s="75"/>
      <c r="C190" s="61" t="s">
        <v>59</v>
      </c>
      <c r="D190" s="61"/>
      <c r="E190" s="8" t="s">
        <v>24</v>
      </c>
    </row>
    <row r="191" spans="1:5" x14ac:dyDescent="0.3">
      <c r="A191" s="75"/>
      <c r="C191" s="9"/>
      <c r="D191" s="9"/>
      <c r="E191" s="13"/>
    </row>
    <row r="192" spans="1:5" x14ac:dyDescent="0.3">
      <c r="A192" s="75"/>
      <c r="B192" t="s">
        <v>66</v>
      </c>
      <c r="C192" s="9"/>
      <c r="D192" s="9"/>
      <c r="E192" s="13"/>
    </row>
    <row r="193" spans="1:12" x14ac:dyDescent="0.3">
      <c r="A193" s="75"/>
      <c r="B193" t="s">
        <v>67</v>
      </c>
      <c r="C193" s="9"/>
      <c r="D193" s="9"/>
      <c r="E193" s="13"/>
    </row>
    <row r="194" spans="1:12" x14ac:dyDescent="0.3">
      <c r="A194" s="75"/>
      <c r="B194" t="s">
        <v>68</v>
      </c>
      <c r="C194" s="9"/>
      <c r="D194" s="9"/>
      <c r="E194" s="13"/>
    </row>
    <row r="195" spans="1:12" x14ac:dyDescent="0.3">
      <c r="A195" s="75"/>
      <c r="B195" t="s">
        <v>69</v>
      </c>
      <c r="C195" s="9"/>
      <c r="D195" s="9"/>
      <c r="E195" s="13"/>
    </row>
    <row r="196" spans="1:12" ht="15" thickBot="1" x14ac:dyDescent="0.35">
      <c r="A196" s="75"/>
      <c r="B196" s="16" t="s">
        <v>81</v>
      </c>
      <c r="C196" s="17"/>
      <c r="D196" s="17"/>
      <c r="E196" s="18"/>
    </row>
    <row r="197" spans="1:12" ht="15" thickBot="1" x14ac:dyDescent="0.35">
      <c r="A197" s="75"/>
      <c r="C197" s="9"/>
      <c r="D197" s="9"/>
    </row>
    <row r="198" spans="1:12" x14ac:dyDescent="0.3">
      <c r="A198" s="75"/>
      <c r="B198" s="54" t="s">
        <v>83</v>
      </c>
      <c r="C198" s="55"/>
      <c r="D198" s="55"/>
      <c r="E198" s="55"/>
      <c r="F198" s="55"/>
      <c r="G198" s="55"/>
      <c r="H198" s="55"/>
      <c r="I198" s="55"/>
      <c r="J198" s="55"/>
      <c r="K198" s="55"/>
      <c r="L198" s="56"/>
    </row>
    <row r="199" spans="1:12" x14ac:dyDescent="0.3">
      <c r="A199" s="75"/>
      <c r="B199" s="57" t="s">
        <v>120</v>
      </c>
      <c r="C199" s="58"/>
      <c r="D199" s="58"/>
      <c r="E199" s="58"/>
      <c r="F199" s="58"/>
      <c r="G199" s="58"/>
      <c r="H199" s="58"/>
      <c r="I199" s="58"/>
      <c r="J199" s="58"/>
      <c r="K199" s="58"/>
      <c r="L199" s="59"/>
    </row>
    <row r="200" spans="1:12" x14ac:dyDescent="0.3">
      <c r="A200" s="75"/>
      <c r="B200" s="11"/>
      <c r="C200" s="11"/>
      <c r="D200" s="11"/>
      <c r="E200" s="11"/>
      <c r="L200" s="13"/>
    </row>
    <row r="201" spans="1:12" x14ac:dyDescent="0.3">
      <c r="A201" s="75"/>
      <c r="B201" s="21" t="s">
        <v>82</v>
      </c>
      <c r="C201" s="11"/>
      <c r="D201" s="11"/>
      <c r="E201" s="11"/>
      <c r="L201" s="13"/>
    </row>
    <row r="202" spans="1:12" x14ac:dyDescent="0.3">
      <c r="A202" s="75"/>
      <c r="L202" s="13"/>
    </row>
    <row r="203" spans="1:12" ht="16.2" x14ac:dyDescent="0.3">
      <c r="A203" s="75"/>
      <c r="B203" s="19" t="s">
        <v>34</v>
      </c>
      <c r="C203" s="5">
        <f>C147</f>
        <v>0</v>
      </c>
      <c r="D203" s="5" t="s">
        <v>35</v>
      </c>
      <c r="E203" s="5">
        <f t="shared" ref="E203:E208" si="13">E147</f>
        <v>0</v>
      </c>
      <c r="L203" s="13"/>
    </row>
    <row r="204" spans="1:12" x14ac:dyDescent="0.3">
      <c r="A204" s="75"/>
      <c r="B204" s="19" t="s">
        <v>36</v>
      </c>
      <c r="C204" s="5" t="str">
        <f>C148</f>
        <v>Nevada</v>
      </c>
      <c r="D204" s="5" t="s">
        <v>29</v>
      </c>
      <c r="E204" s="5" t="e">
        <f t="shared" si="13"/>
        <v>#N/A</v>
      </c>
      <c r="L204" s="13"/>
    </row>
    <row r="205" spans="1:12" x14ac:dyDescent="0.3">
      <c r="A205" s="75"/>
      <c r="B205" s="19" t="s">
        <v>37</v>
      </c>
      <c r="C205" s="5">
        <f>C149</f>
        <v>0</v>
      </c>
      <c r="D205" s="5" t="s">
        <v>38</v>
      </c>
      <c r="E205" s="5">
        <f t="shared" si="13"/>
        <v>0</v>
      </c>
      <c r="L205" s="13"/>
    </row>
    <row r="206" spans="1:12" x14ac:dyDescent="0.3">
      <c r="A206" s="75"/>
      <c r="B206" s="19" t="s">
        <v>39</v>
      </c>
      <c r="C206" s="5">
        <f>C150</f>
        <v>0</v>
      </c>
      <c r="D206" s="5" t="s">
        <v>40</v>
      </c>
      <c r="E206" s="5">
        <f t="shared" si="13"/>
        <v>0</v>
      </c>
      <c r="L206" s="13"/>
    </row>
    <row r="207" spans="1:12" x14ac:dyDescent="0.3">
      <c r="A207" s="75"/>
      <c r="B207" s="19" t="s">
        <v>41</v>
      </c>
      <c r="C207" s="5">
        <f>C151</f>
        <v>0</v>
      </c>
      <c r="D207" s="5" t="s">
        <v>42</v>
      </c>
      <c r="E207" s="5">
        <f t="shared" si="13"/>
        <v>0</v>
      </c>
      <c r="L207" s="13"/>
    </row>
    <row r="208" spans="1:12" x14ac:dyDescent="0.3">
      <c r="A208" s="75"/>
      <c r="B208" s="19"/>
      <c r="C208" s="5"/>
      <c r="D208" s="5" t="s">
        <v>43</v>
      </c>
      <c r="E208" s="5">
        <f t="shared" si="13"/>
        <v>0</v>
      </c>
      <c r="L208" s="13"/>
    </row>
    <row r="209" spans="1:12" x14ac:dyDescent="0.3">
      <c r="A209" s="75"/>
      <c r="L209" s="13"/>
    </row>
    <row r="210" spans="1:12" ht="16.2" x14ac:dyDescent="0.3">
      <c r="A210" s="75"/>
      <c r="B210" s="22" t="s">
        <v>84</v>
      </c>
      <c r="C210" s="6" t="s">
        <v>99</v>
      </c>
      <c r="D210" s="6" t="s">
        <v>85</v>
      </c>
      <c r="E210" s="6" t="s">
        <v>86</v>
      </c>
      <c r="F210" s="6" t="s">
        <v>87</v>
      </c>
      <c r="G210" s="6" t="s">
        <v>88</v>
      </c>
      <c r="H210" s="6" t="s">
        <v>89</v>
      </c>
      <c r="I210" s="6" t="s">
        <v>90</v>
      </c>
      <c r="J210" s="6" t="s">
        <v>91</v>
      </c>
      <c r="K210" s="6" t="s">
        <v>92</v>
      </c>
      <c r="L210" s="14" t="s">
        <v>100</v>
      </c>
    </row>
    <row r="211" spans="1:12" x14ac:dyDescent="0.3">
      <c r="A211" s="75"/>
      <c r="B211" s="22" t="s">
        <v>15</v>
      </c>
      <c r="C211" s="6" t="s">
        <v>101</v>
      </c>
      <c r="D211" s="6" t="s">
        <v>102</v>
      </c>
      <c r="E211" s="6"/>
      <c r="F211" s="6" t="s">
        <v>102</v>
      </c>
      <c r="G211" s="6"/>
      <c r="H211" s="6" t="s">
        <v>102</v>
      </c>
      <c r="I211" s="6"/>
      <c r="J211" s="6" t="s">
        <v>103</v>
      </c>
      <c r="K211" s="6"/>
      <c r="L211" s="14" t="s">
        <v>104</v>
      </c>
    </row>
    <row r="212" spans="1:12" x14ac:dyDescent="0.3">
      <c r="A212" s="75"/>
      <c r="B212" s="22">
        <v>1</v>
      </c>
      <c r="C212" s="27"/>
      <c r="D212" s="6">
        <v>2.77</v>
      </c>
      <c r="E212" s="27">
        <f>C212*D212</f>
        <v>0</v>
      </c>
      <c r="F212" s="6">
        <v>0.50700000000000001</v>
      </c>
      <c r="G212" s="27">
        <f>-E212*F212</f>
        <v>0</v>
      </c>
      <c r="H212" s="6">
        <v>0</v>
      </c>
      <c r="I212" s="27">
        <f>C212*H212</f>
        <v>0</v>
      </c>
      <c r="J212" s="6">
        <v>0</v>
      </c>
      <c r="K212" s="27">
        <f>I212*J212</f>
        <v>0</v>
      </c>
      <c r="L212" s="14">
        <v>0.46</v>
      </c>
    </row>
    <row r="213" spans="1:12" x14ac:dyDescent="0.3">
      <c r="A213" s="75"/>
      <c r="B213" s="22">
        <v>2</v>
      </c>
      <c r="C213" s="27"/>
      <c r="D213" s="6">
        <v>4.1749999999999998</v>
      </c>
      <c r="E213" s="27">
        <f t="shared" ref="E213:E226" si="14">C213*D213</f>
        <v>0</v>
      </c>
      <c r="F213" s="6">
        <v>0.56699999999999995</v>
      </c>
      <c r="G213" s="27">
        <f t="shared" ref="G213:G226" si="15">-E213*F213</f>
        <v>0</v>
      </c>
      <c r="H213" s="6">
        <v>0</v>
      </c>
      <c r="I213" s="27">
        <f t="shared" ref="I213:I226" si="16">C213*H213</f>
        <v>0</v>
      </c>
      <c r="J213" s="6">
        <v>0</v>
      </c>
      <c r="K213" s="27">
        <f t="shared" ref="K213:K226" si="17">I213*J213</f>
        <v>0</v>
      </c>
      <c r="L213" s="14">
        <v>0.63</v>
      </c>
    </row>
    <row r="214" spans="1:12" x14ac:dyDescent="0.3">
      <c r="A214" s="75"/>
      <c r="B214" s="22">
        <v>3</v>
      </c>
      <c r="C214" s="27"/>
      <c r="D214" s="6">
        <v>4.1749999999999998</v>
      </c>
      <c r="E214" s="27">
        <f t="shared" si="14"/>
        <v>0</v>
      </c>
      <c r="F214" s="6">
        <v>0.56699999999999995</v>
      </c>
      <c r="G214" s="27">
        <f t="shared" si="15"/>
        <v>0</v>
      </c>
      <c r="H214" s="6">
        <v>1.194</v>
      </c>
      <c r="I214" s="27">
        <f t="shared" si="16"/>
        <v>0</v>
      </c>
      <c r="J214" s="6">
        <v>0.75900000000000001</v>
      </c>
      <c r="K214" s="27">
        <f t="shared" si="17"/>
        <v>0</v>
      </c>
      <c r="L214" s="14">
        <v>0.75</v>
      </c>
    </row>
    <row r="215" spans="1:12" x14ac:dyDescent="0.3">
      <c r="A215" s="75"/>
      <c r="B215" s="22">
        <v>4</v>
      </c>
      <c r="C215" s="27"/>
      <c r="D215" s="6">
        <v>4.1749999999999998</v>
      </c>
      <c r="E215" s="27">
        <f t="shared" si="14"/>
        <v>0</v>
      </c>
      <c r="F215" s="6">
        <v>0.56699999999999995</v>
      </c>
      <c r="G215" s="27">
        <f t="shared" si="15"/>
        <v>0</v>
      </c>
      <c r="H215" s="6">
        <v>2.2450000000000001</v>
      </c>
      <c r="I215" s="27">
        <f t="shared" si="16"/>
        <v>0</v>
      </c>
      <c r="J215" s="6">
        <v>0.77100000000000002</v>
      </c>
      <c r="K215" s="27">
        <f t="shared" si="17"/>
        <v>0</v>
      </c>
      <c r="L215" s="14">
        <v>0.77</v>
      </c>
    </row>
    <row r="216" spans="1:12" x14ac:dyDescent="0.3">
      <c r="A216" s="75"/>
      <c r="B216" s="22">
        <v>5</v>
      </c>
      <c r="C216" s="27"/>
      <c r="D216" s="6">
        <v>4.1749999999999998</v>
      </c>
      <c r="E216" s="27">
        <f t="shared" si="14"/>
        <v>0</v>
      </c>
      <c r="F216" s="6">
        <v>0.56699999999999995</v>
      </c>
      <c r="G216" s="27">
        <f t="shared" si="15"/>
        <v>0</v>
      </c>
      <c r="H216" s="6">
        <v>3.17</v>
      </c>
      <c r="I216" s="27">
        <f t="shared" si="16"/>
        <v>0</v>
      </c>
      <c r="J216" s="6">
        <v>0.78200000000000003</v>
      </c>
      <c r="K216" s="27">
        <f t="shared" si="17"/>
        <v>0</v>
      </c>
      <c r="L216" s="14">
        <v>0.8</v>
      </c>
    </row>
    <row r="217" spans="1:12" x14ac:dyDescent="0.3">
      <c r="A217" s="75"/>
      <c r="B217" s="22">
        <v>6</v>
      </c>
      <c r="C217" s="27"/>
      <c r="D217" s="6">
        <v>4.1749999999999998</v>
      </c>
      <c r="E217" s="27">
        <f t="shared" si="14"/>
        <v>0</v>
      </c>
      <c r="F217" s="6">
        <v>0.56699999999999995</v>
      </c>
      <c r="G217" s="27">
        <f t="shared" si="15"/>
        <v>0</v>
      </c>
      <c r="H217" s="6">
        <v>3.9980000000000002</v>
      </c>
      <c r="I217" s="27">
        <f t="shared" si="16"/>
        <v>0</v>
      </c>
      <c r="J217" s="6">
        <v>0.79200000000000004</v>
      </c>
      <c r="K217" s="27">
        <f t="shared" si="17"/>
        <v>0</v>
      </c>
      <c r="L217" s="14">
        <v>0.82</v>
      </c>
    </row>
    <row r="218" spans="1:12" x14ac:dyDescent="0.3">
      <c r="A218" s="75"/>
      <c r="B218" s="22">
        <v>7</v>
      </c>
      <c r="C218" s="27"/>
      <c r="D218" s="6">
        <v>4.1749999999999998</v>
      </c>
      <c r="E218" s="27">
        <f t="shared" si="14"/>
        <v>0</v>
      </c>
      <c r="F218" s="6">
        <v>0.56699999999999995</v>
      </c>
      <c r="G218" s="27">
        <f t="shared" si="15"/>
        <v>0</v>
      </c>
      <c r="H218" s="6">
        <v>4.7539999999999996</v>
      </c>
      <c r="I218" s="27">
        <f t="shared" si="16"/>
        <v>0</v>
      </c>
      <c r="J218" s="6">
        <v>0.80200000000000005</v>
      </c>
      <c r="K218" s="27">
        <f t="shared" si="17"/>
        <v>0</v>
      </c>
      <c r="L218" s="14">
        <v>0.84</v>
      </c>
    </row>
    <row r="219" spans="1:12" x14ac:dyDescent="0.3">
      <c r="A219" s="75"/>
      <c r="B219" s="22">
        <v>8</v>
      </c>
      <c r="C219" s="27"/>
      <c r="D219" s="6">
        <v>4.1749999999999998</v>
      </c>
      <c r="E219" s="27">
        <f t="shared" si="14"/>
        <v>0</v>
      </c>
      <c r="F219" s="6">
        <v>0.56699999999999995</v>
      </c>
      <c r="G219" s="27">
        <f t="shared" si="15"/>
        <v>0</v>
      </c>
      <c r="H219" s="6">
        <v>5.4450000000000003</v>
      </c>
      <c r="I219" s="27">
        <f t="shared" si="16"/>
        <v>0</v>
      </c>
      <c r="J219" s="6">
        <v>0.81100000000000005</v>
      </c>
      <c r="K219" s="27">
        <f t="shared" si="17"/>
        <v>0</v>
      </c>
      <c r="L219" s="14">
        <v>0.87</v>
      </c>
    </row>
    <row r="220" spans="1:12" x14ac:dyDescent="0.3">
      <c r="A220" s="75"/>
      <c r="B220" s="22">
        <v>9</v>
      </c>
      <c r="C220" s="27"/>
      <c r="D220" s="6">
        <v>4.1749999999999998</v>
      </c>
      <c r="E220" s="27">
        <f t="shared" si="14"/>
        <v>0</v>
      </c>
      <c r="F220" s="6">
        <v>0.56699999999999995</v>
      </c>
      <c r="G220" s="27">
        <f t="shared" si="15"/>
        <v>0</v>
      </c>
      <c r="H220" s="6">
        <v>6.0750000000000002</v>
      </c>
      <c r="I220" s="27">
        <f t="shared" si="16"/>
        <v>0</v>
      </c>
      <c r="J220" s="6">
        <v>0.81799999999999995</v>
      </c>
      <c r="K220" s="27">
        <f t="shared" si="17"/>
        <v>0</v>
      </c>
      <c r="L220" s="14">
        <v>0.88</v>
      </c>
    </row>
    <row r="221" spans="1:12" x14ac:dyDescent="0.3">
      <c r="A221" s="75"/>
      <c r="B221" s="22">
        <v>10</v>
      </c>
      <c r="C221" s="27"/>
      <c r="D221" s="6">
        <v>4.1749999999999998</v>
      </c>
      <c r="E221" s="27">
        <f t="shared" si="14"/>
        <v>0</v>
      </c>
      <c r="F221" s="6">
        <v>0.56699999999999995</v>
      </c>
      <c r="G221" s="27">
        <f t="shared" si="15"/>
        <v>0</v>
      </c>
      <c r="H221" s="6">
        <v>6.65</v>
      </c>
      <c r="I221" s="27">
        <f t="shared" si="16"/>
        <v>0</v>
      </c>
      <c r="J221" s="6">
        <v>0.82399999999999995</v>
      </c>
      <c r="K221" s="27">
        <f t="shared" si="17"/>
        <v>0</v>
      </c>
      <c r="L221" s="14">
        <v>0.88</v>
      </c>
    </row>
    <row r="222" spans="1:12" x14ac:dyDescent="0.3">
      <c r="A222" s="75"/>
      <c r="B222" s="22">
        <v>11</v>
      </c>
      <c r="C222" s="27"/>
      <c r="D222" s="6">
        <v>4.1749999999999998</v>
      </c>
      <c r="E222" s="27">
        <f t="shared" si="14"/>
        <v>0</v>
      </c>
      <c r="F222" s="6">
        <v>0.56699999999999995</v>
      </c>
      <c r="G222" s="27">
        <f t="shared" si="15"/>
        <v>0</v>
      </c>
      <c r="H222" s="6">
        <v>7.1760000000000002</v>
      </c>
      <c r="I222" s="27">
        <f t="shared" si="16"/>
        <v>0</v>
      </c>
      <c r="J222" s="6">
        <v>0.82799999999999996</v>
      </c>
      <c r="K222" s="27">
        <f t="shared" si="17"/>
        <v>0</v>
      </c>
      <c r="L222" s="14">
        <v>0.88</v>
      </c>
    </row>
    <row r="223" spans="1:12" x14ac:dyDescent="0.3">
      <c r="A223" s="75"/>
      <c r="B223" s="22">
        <v>12</v>
      </c>
      <c r="C223" s="27"/>
      <c r="D223" s="6">
        <v>4.1749999999999998</v>
      </c>
      <c r="E223" s="27">
        <f t="shared" si="14"/>
        <v>0</v>
      </c>
      <c r="F223" s="6">
        <v>0.56699999999999995</v>
      </c>
      <c r="G223" s="27">
        <f t="shared" si="15"/>
        <v>0</v>
      </c>
      <c r="H223" s="6">
        <v>7.6550000000000002</v>
      </c>
      <c r="I223" s="27">
        <f t="shared" si="16"/>
        <v>0</v>
      </c>
      <c r="J223" s="6">
        <v>0.83099999999999996</v>
      </c>
      <c r="K223" s="27">
        <f t="shared" si="17"/>
        <v>0</v>
      </c>
      <c r="L223" s="14">
        <v>0.88</v>
      </c>
    </row>
    <row r="224" spans="1:12" x14ac:dyDescent="0.3">
      <c r="A224" s="75"/>
      <c r="B224" s="22">
        <v>13</v>
      </c>
      <c r="C224" s="27"/>
      <c r="D224" s="6">
        <v>4.1749999999999998</v>
      </c>
      <c r="E224" s="27">
        <f t="shared" si="14"/>
        <v>0</v>
      </c>
      <c r="F224" s="6">
        <v>0.56699999999999995</v>
      </c>
      <c r="G224" s="27">
        <f t="shared" si="15"/>
        <v>0</v>
      </c>
      <c r="H224" s="6">
        <v>8.093</v>
      </c>
      <c r="I224" s="27">
        <f t="shared" si="16"/>
        <v>0</v>
      </c>
      <c r="J224" s="6">
        <v>0.83399999999999996</v>
      </c>
      <c r="K224" s="27">
        <f t="shared" si="17"/>
        <v>0</v>
      </c>
      <c r="L224" s="14">
        <v>0.89</v>
      </c>
    </row>
    <row r="225" spans="1:12" x14ac:dyDescent="0.3">
      <c r="A225" s="75"/>
      <c r="B225" s="22">
        <v>14</v>
      </c>
      <c r="C225" s="27"/>
      <c r="D225" s="6">
        <v>4.1749999999999998</v>
      </c>
      <c r="E225" s="27">
        <f t="shared" si="14"/>
        <v>0</v>
      </c>
      <c r="F225" s="6">
        <v>0.56699999999999995</v>
      </c>
      <c r="G225" s="27">
        <f t="shared" si="15"/>
        <v>0</v>
      </c>
      <c r="H225" s="6">
        <v>8.4930000000000003</v>
      </c>
      <c r="I225" s="27">
        <f t="shared" si="16"/>
        <v>0</v>
      </c>
      <c r="J225" s="6">
        <v>0.83699999999999997</v>
      </c>
      <c r="K225" s="27">
        <f t="shared" si="17"/>
        <v>0</v>
      </c>
      <c r="L225" s="14">
        <v>0.89</v>
      </c>
    </row>
    <row r="226" spans="1:12" ht="16.2" x14ac:dyDescent="0.3">
      <c r="A226" s="75"/>
      <c r="B226" s="22" t="s">
        <v>98</v>
      </c>
      <c r="C226" s="27"/>
      <c r="D226" s="6">
        <v>4.1749999999999998</v>
      </c>
      <c r="E226" s="27">
        <f t="shared" si="14"/>
        <v>0</v>
      </c>
      <c r="F226" s="6">
        <v>0.56699999999999995</v>
      </c>
      <c r="G226" s="27">
        <f t="shared" si="15"/>
        <v>0</v>
      </c>
      <c r="H226" s="6">
        <v>8.6839999999999993</v>
      </c>
      <c r="I226" s="27">
        <f t="shared" si="16"/>
        <v>0</v>
      </c>
      <c r="J226" s="6">
        <v>0.83799999999999997</v>
      </c>
      <c r="K226" s="27">
        <f t="shared" si="17"/>
        <v>0</v>
      </c>
      <c r="L226" s="14">
        <v>0.89</v>
      </c>
    </row>
    <row r="227" spans="1:12" x14ac:dyDescent="0.3">
      <c r="A227" s="75"/>
      <c r="B227" s="19" t="s">
        <v>93</v>
      </c>
      <c r="C227" s="5"/>
      <c r="D227" s="5"/>
      <c r="E227" s="5" t="s">
        <v>94</v>
      </c>
      <c r="F227" s="25">
        <f>SUM(E212:E226)</f>
        <v>0</v>
      </c>
      <c r="G227" s="5" t="s">
        <v>95</v>
      </c>
      <c r="H227" s="25">
        <f>SUM(G212:G226)</f>
        <v>0</v>
      </c>
      <c r="I227" s="5" t="s">
        <v>96</v>
      </c>
      <c r="J227" s="25">
        <f>SUM(I212:I226)</f>
        <v>0</v>
      </c>
      <c r="K227" s="5" t="s">
        <v>97</v>
      </c>
      <c r="L227" s="25">
        <f>SUM(K212:K226)</f>
        <v>0</v>
      </c>
    </row>
    <row r="228" spans="1:12" x14ac:dyDescent="0.3">
      <c r="A228" s="75"/>
      <c r="L228" s="13"/>
    </row>
    <row r="229" spans="1:12" x14ac:dyDescent="0.3">
      <c r="A229" s="75"/>
      <c r="B229" s="60" t="s">
        <v>105</v>
      </c>
      <c r="C229" s="61"/>
      <c r="D229" s="5" t="e">
        <f>(H227+L227)/(F227+J227)</f>
        <v>#DIV/0!</v>
      </c>
      <c r="L229" s="13"/>
    </row>
    <row r="230" spans="1:12" ht="15" customHeight="1" x14ac:dyDescent="0.3">
      <c r="A230" s="75"/>
      <c r="L230" s="13"/>
    </row>
    <row r="231" spans="1:12" x14ac:dyDescent="0.3">
      <c r="A231" s="75"/>
      <c r="B231" t="s">
        <v>66</v>
      </c>
      <c r="L231" s="13"/>
    </row>
    <row r="232" spans="1:12" ht="15" customHeight="1" x14ac:dyDescent="0.3">
      <c r="A232" s="75"/>
      <c r="B232" t="s">
        <v>118</v>
      </c>
      <c r="L232" s="13"/>
    </row>
    <row r="233" spans="1:12" x14ac:dyDescent="0.3">
      <c r="A233" s="75"/>
      <c r="B233" t="s">
        <v>109</v>
      </c>
      <c r="L233" s="13"/>
    </row>
    <row r="234" spans="1:12" x14ac:dyDescent="0.3">
      <c r="A234" s="75"/>
      <c r="B234" t="s">
        <v>110</v>
      </c>
      <c r="L234" s="13"/>
    </row>
    <row r="235" spans="1:12" x14ac:dyDescent="0.3">
      <c r="A235" s="75"/>
      <c r="B235" t="s">
        <v>111</v>
      </c>
      <c r="L235" s="13"/>
    </row>
    <row r="236" spans="1:12" ht="15" thickBot="1" x14ac:dyDescent="0.35">
      <c r="A236" s="75"/>
      <c r="B236" s="16" t="s">
        <v>112</v>
      </c>
      <c r="C236" s="16"/>
      <c r="D236" s="16"/>
      <c r="E236" s="16"/>
      <c r="F236" s="16"/>
      <c r="G236" s="16"/>
      <c r="H236" s="16"/>
      <c r="I236" s="16"/>
      <c r="J236" s="16"/>
      <c r="K236" s="16"/>
      <c r="L236" s="18"/>
    </row>
    <row r="237" spans="1:12" ht="15" thickBot="1" x14ac:dyDescent="0.35">
      <c r="A237" s="75"/>
    </row>
    <row r="238" spans="1:12" x14ac:dyDescent="0.3">
      <c r="A238" s="75"/>
      <c r="B238" s="54" t="s">
        <v>113</v>
      </c>
      <c r="C238" s="55"/>
      <c r="D238" s="55"/>
      <c r="E238" s="55"/>
      <c r="F238" s="55"/>
      <c r="G238" s="55"/>
      <c r="H238" s="55"/>
      <c r="I238" s="55"/>
      <c r="J238" s="55"/>
      <c r="K238" s="55"/>
      <c r="L238" s="56"/>
    </row>
    <row r="239" spans="1:12" x14ac:dyDescent="0.3">
      <c r="A239" s="75"/>
      <c r="B239" s="57" t="s">
        <v>120</v>
      </c>
      <c r="C239" s="58"/>
      <c r="D239" s="58"/>
      <c r="E239" s="58"/>
      <c r="F239" s="58"/>
      <c r="G239" s="58"/>
      <c r="H239" s="58"/>
      <c r="I239" s="58"/>
      <c r="J239" s="58"/>
      <c r="K239" s="58"/>
      <c r="L239" s="59"/>
    </row>
    <row r="240" spans="1:12" x14ac:dyDescent="0.3">
      <c r="A240" s="75"/>
      <c r="B240" s="11"/>
      <c r="C240" s="11"/>
      <c r="D240" s="11"/>
      <c r="E240" s="11"/>
      <c r="L240" s="13"/>
    </row>
    <row r="241" spans="1:12" x14ac:dyDescent="0.3">
      <c r="A241" s="75"/>
      <c r="B241" s="21" t="s">
        <v>82</v>
      </c>
      <c r="C241" s="11"/>
      <c r="D241" s="11"/>
      <c r="E241" s="11"/>
      <c r="L241" s="13"/>
    </row>
    <row r="242" spans="1:12" x14ac:dyDescent="0.3">
      <c r="A242" s="75"/>
      <c r="L242" s="13"/>
    </row>
    <row r="243" spans="1:12" ht="16.2" x14ac:dyDescent="0.3">
      <c r="A243" s="75"/>
      <c r="B243" s="19" t="s">
        <v>34</v>
      </c>
      <c r="C243" s="5">
        <f>C203</f>
        <v>0</v>
      </c>
      <c r="D243" s="5" t="s">
        <v>35</v>
      </c>
      <c r="E243" s="5">
        <f>E203</f>
        <v>0</v>
      </c>
      <c r="L243" s="13"/>
    </row>
    <row r="244" spans="1:12" x14ac:dyDescent="0.3">
      <c r="A244" s="75"/>
      <c r="B244" s="19" t="s">
        <v>36</v>
      </c>
      <c r="C244" s="5" t="str">
        <f t="shared" ref="C244:C247" si="18">C204</f>
        <v>Nevada</v>
      </c>
      <c r="D244" s="5" t="s">
        <v>29</v>
      </c>
      <c r="E244" s="5" t="e">
        <f t="shared" ref="E244:E248" si="19">E204</f>
        <v>#N/A</v>
      </c>
      <c r="L244" s="13"/>
    </row>
    <row r="245" spans="1:12" x14ac:dyDescent="0.3">
      <c r="A245" s="75"/>
      <c r="B245" s="19" t="s">
        <v>37</v>
      </c>
      <c r="C245" s="5">
        <f t="shared" si="18"/>
        <v>0</v>
      </c>
      <c r="D245" s="5" t="s">
        <v>38</v>
      </c>
      <c r="E245" s="5">
        <f t="shared" si="19"/>
        <v>0</v>
      </c>
      <c r="L245" s="13"/>
    </row>
    <row r="246" spans="1:12" x14ac:dyDescent="0.3">
      <c r="A246" s="75"/>
      <c r="B246" s="19" t="s">
        <v>39</v>
      </c>
      <c r="C246" s="5">
        <f t="shared" si="18"/>
        <v>0</v>
      </c>
      <c r="D246" s="5" t="s">
        <v>40</v>
      </c>
      <c r="E246" s="5">
        <f t="shared" si="19"/>
        <v>0</v>
      </c>
      <c r="L246" s="13"/>
    </row>
    <row r="247" spans="1:12" x14ac:dyDescent="0.3">
      <c r="A247" s="75"/>
      <c r="B247" s="19" t="s">
        <v>41</v>
      </c>
      <c r="C247" s="5">
        <f t="shared" si="18"/>
        <v>0</v>
      </c>
      <c r="D247" s="5" t="s">
        <v>42</v>
      </c>
      <c r="E247" s="5">
        <f t="shared" si="19"/>
        <v>0</v>
      </c>
      <c r="L247" s="13"/>
    </row>
    <row r="248" spans="1:12" x14ac:dyDescent="0.3">
      <c r="A248" s="75"/>
      <c r="B248" s="19"/>
      <c r="C248" s="5"/>
      <c r="D248" s="5" t="s">
        <v>43</v>
      </c>
      <c r="E248" s="5">
        <f t="shared" si="19"/>
        <v>0</v>
      </c>
      <c r="L248" s="13"/>
    </row>
    <row r="249" spans="1:12" x14ac:dyDescent="0.3">
      <c r="A249" s="75"/>
      <c r="L249" s="13"/>
    </row>
    <row r="250" spans="1:12" ht="16.2" x14ac:dyDescent="0.3">
      <c r="A250" s="75"/>
      <c r="B250" s="22" t="s">
        <v>84</v>
      </c>
      <c r="C250" s="6" t="s">
        <v>99</v>
      </c>
      <c r="D250" s="6" t="s">
        <v>85</v>
      </c>
      <c r="E250" s="6" t="s">
        <v>86</v>
      </c>
      <c r="F250" s="6" t="s">
        <v>87</v>
      </c>
      <c r="G250" s="6" t="s">
        <v>88</v>
      </c>
      <c r="H250" s="6" t="s">
        <v>89</v>
      </c>
      <c r="I250" s="6" t="s">
        <v>90</v>
      </c>
      <c r="J250" s="6" t="s">
        <v>91</v>
      </c>
      <c r="K250" s="6" t="s">
        <v>92</v>
      </c>
      <c r="L250" s="14" t="s">
        <v>100</v>
      </c>
    </row>
    <row r="251" spans="1:12" x14ac:dyDescent="0.3">
      <c r="A251" s="75"/>
      <c r="B251" s="22" t="s">
        <v>15</v>
      </c>
      <c r="C251" s="6" t="s">
        <v>101</v>
      </c>
      <c r="D251" s="6" t="s">
        <v>102</v>
      </c>
      <c r="E251" s="6"/>
      <c r="F251" s="6" t="s">
        <v>102</v>
      </c>
      <c r="G251" s="6"/>
      <c r="H251" s="6" t="s">
        <v>102</v>
      </c>
      <c r="I251" s="6"/>
      <c r="J251" s="6" t="s">
        <v>103</v>
      </c>
      <c r="K251" s="6"/>
      <c r="L251" s="14" t="s">
        <v>104</v>
      </c>
    </row>
    <row r="252" spans="1:12" x14ac:dyDescent="0.3">
      <c r="A252" s="75"/>
      <c r="B252" s="22">
        <v>1</v>
      </c>
      <c r="C252" s="27"/>
      <c r="D252" s="6">
        <v>2.77</v>
      </c>
      <c r="E252" s="27">
        <f>C252*D252</f>
        <v>0</v>
      </c>
      <c r="F252" s="6">
        <v>0.442</v>
      </c>
      <c r="G252" s="27">
        <f>E252*F252</f>
        <v>0</v>
      </c>
      <c r="H252" s="6">
        <v>0</v>
      </c>
      <c r="I252" s="27">
        <f>C252*H252</f>
        <v>0</v>
      </c>
      <c r="J252" s="6">
        <v>0</v>
      </c>
      <c r="K252" s="27">
        <f>I252*J252</f>
        <v>0</v>
      </c>
      <c r="L252" s="14">
        <v>0.4</v>
      </c>
    </row>
    <row r="253" spans="1:12" x14ac:dyDescent="0.3">
      <c r="A253" s="75"/>
      <c r="B253" s="22">
        <v>2</v>
      </c>
      <c r="C253" s="27"/>
      <c r="D253" s="6">
        <v>4.1749999999999998</v>
      </c>
      <c r="E253" s="27">
        <f t="shared" ref="E253:E266" si="20">C253*D253</f>
        <v>0</v>
      </c>
      <c r="F253" s="6">
        <v>0.49299999999999999</v>
      </c>
      <c r="G253" s="27">
        <f t="shared" ref="G253:G266" si="21">E253*F253</f>
        <v>0</v>
      </c>
      <c r="H253" s="6">
        <v>0</v>
      </c>
      <c r="I253" s="27">
        <f t="shared" ref="I253:I266" si="22">C253*H253</f>
        <v>0</v>
      </c>
      <c r="J253" s="6">
        <v>0</v>
      </c>
      <c r="K253" s="27">
        <f t="shared" ref="K253:K266" si="23">I253*J253</f>
        <v>0</v>
      </c>
      <c r="L253" s="14">
        <v>0.55000000000000004</v>
      </c>
    </row>
    <row r="254" spans="1:12" x14ac:dyDescent="0.3">
      <c r="A254" s="75"/>
      <c r="B254" s="22">
        <v>3</v>
      </c>
      <c r="C254" s="27"/>
      <c r="D254" s="6">
        <v>4.1749999999999998</v>
      </c>
      <c r="E254" s="27">
        <f t="shared" si="20"/>
        <v>0</v>
      </c>
      <c r="F254" s="6">
        <v>0.49299999999999999</v>
      </c>
      <c r="G254" s="27">
        <f t="shared" si="21"/>
        <v>0</v>
      </c>
      <c r="H254" s="6">
        <v>1.194</v>
      </c>
      <c r="I254" s="27">
        <f t="shared" si="22"/>
        <v>0</v>
      </c>
      <c r="J254" s="6">
        <v>0.65900000000000003</v>
      </c>
      <c r="K254" s="27">
        <f t="shared" si="23"/>
        <v>0</v>
      </c>
      <c r="L254" s="14">
        <v>0.65</v>
      </c>
    </row>
    <row r="255" spans="1:12" x14ac:dyDescent="0.3">
      <c r="A255" s="75"/>
      <c r="B255" s="22">
        <v>4</v>
      </c>
      <c r="C255" s="27"/>
      <c r="D255" s="6">
        <v>4.1749999999999998</v>
      </c>
      <c r="E255" s="27">
        <f t="shared" si="20"/>
        <v>0</v>
      </c>
      <c r="F255" s="6">
        <v>0.49299999999999999</v>
      </c>
      <c r="G255" s="27">
        <f t="shared" si="21"/>
        <v>0</v>
      </c>
      <c r="H255" s="6">
        <v>2.2450000000000001</v>
      </c>
      <c r="I255" s="27">
        <f t="shared" si="22"/>
        <v>0</v>
      </c>
      <c r="J255" s="6">
        <v>0.66900000000000004</v>
      </c>
      <c r="K255" s="27">
        <f t="shared" si="23"/>
        <v>0</v>
      </c>
      <c r="L255" s="14">
        <v>0.67</v>
      </c>
    </row>
    <row r="256" spans="1:12" x14ac:dyDescent="0.3">
      <c r="A256" s="75"/>
      <c r="B256" s="22">
        <v>5</v>
      </c>
      <c r="C256" s="27"/>
      <c r="D256" s="6">
        <v>4.1749999999999998</v>
      </c>
      <c r="E256" s="27">
        <f t="shared" si="20"/>
        <v>0</v>
      </c>
      <c r="F256" s="6">
        <v>0.49299999999999999</v>
      </c>
      <c r="G256" s="27">
        <f t="shared" si="21"/>
        <v>0</v>
      </c>
      <c r="H256" s="6">
        <v>3.17</v>
      </c>
      <c r="I256" s="27">
        <f t="shared" si="22"/>
        <v>0</v>
      </c>
      <c r="J256" s="6">
        <v>0.67800000000000005</v>
      </c>
      <c r="K256" s="27">
        <f t="shared" si="23"/>
        <v>0</v>
      </c>
      <c r="L256" s="14">
        <v>0.69</v>
      </c>
    </row>
    <row r="257" spans="1:12" x14ac:dyDescent="0.3">
      <c r="A257" s="75"/>
      <c r="B257" s="22">
        <v>6</v>
      </c>
      <c r="C257" s="27"/>
      <c r="D257" s="6">
        <v>4.1749999999999998</v>
      </c>
      <c r="E257" s="27">
        <f t="shared" si="20"/>
        <v>0</v>
      </c>
      <c r="F257" s="6">
        <v>0.49299999999999999</v>
      </c>
      <c r="G257" s="27">
        <f t="shared" si="21"/>
        <v>0</v>
      </c>
      <c r="H257" s="6">
        <v>3.9980000000000002</v>
      </c>
      <c r="I257" s="27">
        <f t="shared" si="22"/>
        <v>0</v>
      </c>
      <c r="J257" s="6">
        <v>0.68600000000000005</v>
      </c>
      <c r="K257" s="27">
        <f t="shared" si="23"/>
        <v>0</v>
      </c>
      <c r="L257" s="14">
        <v>0.71</v>
      </c>
    </row>
    <row r="258" spans="1:12" x14ac:dyDescent="0.3">
      <c r="A258" s="75"/>
      <c r="B258" s="22">
        <v>7</v>
      </c>
      <c r="C258" s="27"/>
      <c r="D258" s="6">
        <v>4.1749999999999998</v>
      </c>
      <c r="E258" s="27">
        <f t="shared" si="20"/>
        <v>0</v>
      </c>
      <c r="F258" s="6">
        <v>0.49299999999999999</v>
      </c>
      <c r="G258" s="27">
        <f t="shared" si="21"/>
        <v>0</v>
      </c>
      <c r="H258" s="6">
        <v>4.7539999999999996</v>
      </c>
      <c r="I258" s="27">
        <f t="shared" si="22"/>
        <v>0</v>
      </c>
      <c r="J258" s="6">
        <v>0.69499999999999995</v>
      </c>
      <c r="K258" s="27">
        <f t="shared" si="23"/>
        <v>0</v>
      </c>
      <c r="L258" s="14">
        <v>0.73</v>
      </c>
    </row>
    <row r="259" spans="1:12" x14ac:dyDescent="0.3">
      <c r="A259" s="75"/>
      <c r="B259" s="22">
        <v>8</v>
      </c>
      <c r="C259" s="27"/>
      <c r="D259" s="6">
        <v>4.1749999999999998</v>
      </c>
      <c r="E259" s="27">
        <f t="shared" si="20"/>
        <v>0</v>
      </c>
      <c r="F259" s="6">
        <v>0.49299999999999999</v>
      </c>
      <c r="G259" s="27">
        <f t="shared" si="21"/>
        <v>0</v>
      </c>
      <c r="H259" s="6">
        <v>5.4450000000000003</v>
      </c>
      <c r="I259" s="27">
        <f t="shared" si="22"/>
        <v>0</v>
      </c>
      <c r="J259" s="6">
        <v>0.70199999999999996</v>
      </c>
      <c r="K259" s="27">
        <f t="shared" si="23"/>
        <v>0</v>
      </c>
      <c r="L259" s="14">
        <v>0.75</v>
      </c>
    </row>
    <row r="260" spans="1:12" x14ac:dyDescent="0.3">
      <c r="A260" s="75"/>
      <c r="B260" s="22">
        <v>9</v>
      </c>
      <c r="C260" s="27"/>
      <c r="D260" s="6">
        <v>4.1749999999999998</v>
      </c>
      <c r="E260" s="27">
        <f t="shared" si="20"/>
        <v>0</v>
      </c>
      <c r="F260" s="6">
        <v>0.49299999999999999</v>
      </c>
      <c r="G260" s="27">
        <f t="shared" si="21"/>
        <v>0</v>
      </c>
      <c r="H260" s="6">
        <v>6.0750000000000002</v>
      </c>
      <c r="I260" s="27">
        <f t="shared" si="22"/>
        <v>0</v>
      </c>
      <c r="J260" s="6">
        <v>0.70799999999999996</v>
      </c>
      <c r="K260" s="27">
        <f t="shared" si="23"/>
        <v>0</v>
      </c>
      <c r="L260" s="14">
        <v>0.76</v>
      </c>
    </row>
    <row r="261" spans="1:12" x14ac:dyDescent="0.3">
      <c r="A261" s="75"/>
      <c r="B261" s="22">
        <v>10</v>
      </c>
      <c r="C261" s="27"/>
      <c r="D261" s="6">
        <v>4.1749999999999998</v>
      </c>
      <c r="E261" s="27">
        <f t="shared" si="20"/>
        <v>0</v>
      </c>
      <c r="F261" s="6">
        <v>0.49299999999999999</v>
      </c>
      <c r="G261" s="27">
        <f t="shared" si="21"/>
        <v>0</v>
      </c>
      <c r="H261" s="6">
        <v>6.65</v>
      </c>
      <c r="I261" s="27">
        <f t="shared" si="22"/>
        <v>0</v>
      </c>
      <c r="J261" s="6">
        <v>0.71299999999999997</v>
      </c>
      <c r="K261" s="27">
        <f t="shared" si="23"/>
        <v>0</v>
      </c>
      <c r="L261" s="14">
        <v>0.76</v>
      </c>
    </row>
    <row r="262" spans="1:12" x14ac:dyDescent="0.3">
      <c r="A262" s="75"/>
      <c r="B262" s="22">
        <v>11</v>
      </c>
      <c r="C262" s="27"/>
      <c r="D262" s="6">
        <v>4.1749999999999998</v>
      </c>
      <c r="E262" s="27">
        <f t="shared" si="20"/>
        <v>0</v>
      </c>
      <c r="F262" s="6">
        <v>0.49299999999999999</v>
      </c>
      <c r="G262" s="27">
        <f t="shared" si="21"/>
        <v>0</v>
      </c>
      <c r="H262" s="6">
        <v>7.1760000000000002</v>
      </c>
      <c r="I262" s="27">
        <f t="shared" si="22"/>
        <v>0</v>
      </c>
      <c r="J262" s="6">
        <v>0.71699999999999997</v>
      </c>
      <c r="K262" s="27">
        <f t="shared" si="23"/>
        <v>0</v>
      </c>
      <c r="L262" s="14">
        <v>0.76</v>
      </c>
    </row>
    <row r="263" spans="1:12" x14ac:dyDescent="0.3">
      <c r="A263" s="75"/>
      <c r="B263" s="22">
        <v>12</v>
      </c>
      <c r="C263" s="27"/>
      <c r="D263" s="6">
        <v>4.1749999999999998</v>
      </c>
      <c r="E263" s="27">
        <f t="shared" si="20"/>
        <v>0</v>
      </c>
      <c r="F263" s="6">
        <v>0.49299999999999999</v>
      </c>
      <c r="G263" s="27">
        <f t="shared" si="21"/>
        <v>0</v>
      </c>
      <c r="H263" s="6">
        <v>7.6550000000000002</v>
      </c>
      <c r="I263" s="27">
        <f t="shared" si="22"/>
        <v>0</v>
      </c>
      <c r="J263" s="6">
        <v>0.72</v>
      </c>
      <c r="K263" s="27">
        <f t="shared" si="23"/>
        <v>0</v>
      </c>
      <c r="L263" s="14">
        <v>0.77</v>
      </c>
    </row>
    <row r="264" spans="1:12" x14ac:dyDescent="0.3">
      <c r="A264" s="75"/>
      <c r="B264" s="22">
        <v>13</v>
      </c>
      <c r="C264" s="27"/>
      <c r="D264" s="6">
        <v>4.1749999999999998</v>
      </c>
      <c r="E264" s="27">
        <f t="shared" si="20"/>
        <v>0</v>
      </c>
      <c r="F264" s="6">
        <v>0.49299999999999999</v>
      </c>
      <c r="G264" s="27">
        <f t="shared" si="21"/>
        <v>0</v>
      </c>
      <c r="H264" s="6">
        <v>8.093</v>
      </c>
      <c r="I264" s="27">
        <f t="shared" si="22"/>
        <v>0</v>
      </c>
      <c r="J264" s="6">
        <v>0.72299999999999998</v>
      </c>
      <c r="K264" s="27">
        <f t="shared" si="23"/>
        <v>0</v>
      </c>
      <c r="L264" s="14">
        <v>0.77</v>
      </c>
    </row>
    <row r="265" spans="1:12" x14ac:dyDescent="0.3">
      <c r="A265" s="75"/>
      <c r="B265" s="22">
        <v>14</v>
      </c>
      <c r="C265" s="27"/>
      <c r="D265" s="6">
        <v>4.1749999999999998</v>
      </c>
      <c r="E265" s="27">
        <f t="shared" si="20"/>
        <v>0</v>
      </c>
      <c r="F265" s="6">
        <v>0.49299999999999999</v>
      </c>
      <c r="G265" s="27">
        <f t="shared" si="21"/>
        <v>0</v>
      </c>
      <c r="H265" s="6">
        <v>8.4930000000000003</v>
      </c>
      <c r="I265" s="27">
        <f t="shared" si="22"/>
        <v>0</v>
      </c>
      <c r="J265" s="6">
        <v>0.72499999999999998</v>
      </c>
      <c r="K265" s="27">
        <f t="shared" si="23"/>
        <v>0</v>
      </c>
      <c r="L265" s="14">
        <v>0.77</v>
      </c>
    </row>
    <row r="266" spans="1:12" ht="16.2" x14ac:dyDescent="0.3">
      <c r="A266" s="75"/>
      <c r="B266" s="22" t="s">
        <v>98</v>
      </c>
      <c r="C266" s="27"/>
      <c r="D266" s="6">
        <v>4.1749999999999998</v>
      </c>
      <c r="E266" s="27">
        <f t="shared" si="20"/>
        <v>0</v>
      </c>
      <c r="F266" s="6">
        <v>0.49299999999999999</v>
      </c>
      <c r="G266" s="27">
        <f t="shared" si="21"/>
        <v>0</v>
      </c>
      <c r="H266" s="6">
        <v>8.6839999999999993</v>
      </c>
      <c r="I266" s="27">
        <f t="shared" si="22"/>
        <v>0</v>
      </c>
      <c r="J266" s="6">
        <v>0.72499999999999998</v>
      </c>
      <c r="K266" s="27">
        <f t="shared" si="23"/>
        <v>0</v>
      </c>
      <c r="L266" s="14">
        <v>0.77</v>
      </c>
    </row>
    <row r="267" spans="1:12" x14ac:dyDescent="0.3">
      <c r="A267" s="75"/>
      <c r="B267" s="19" t="s">
        <v>93</v>
      </c>
      <c r="C267" s="5"/>
      <c r="D267" s="5"/>
      <c r="E267" s="5" t="s">
        <v>94</v>
      </c>
      <c r="F267" s="25">
        <f>SUM(E252:E266)</f>
        <v>0</v>
      </c>
      <c r="G267" s="5" t="s">
        <v>95</v>
      </c>
      <c r="H267" s="25">
        <f>SUM(G252:G266)</f>
        <v>0</v>
      </c>
      <c r="I267" s="5" t="s">
        <v>96</v>
      </c>
      <c r="J267" s="25">
        <f>SUM(I252:I266)</f>
        <v>0</v>
      </c>
      <c r="K267" s="5" t="s">
        <v>97</v>
      </c>
      <c r="L267" s="25">
        <f>SUM(K252:K266)</f>
        <v>0</v>
      </c>
    </row>
    <row r="268" spans="1:12" x14ac:dyDescent="0.3">
      <c r="A268" s="75"/>
      <c r="L268" s="13"/>
    </row>
    <row r="269" spans="1:12" x14ac:dyDescent="0.3">
      <c r="A269" s="75"/>
      <c r="B269" s="60" t="s">
        <v>105</v>
      </c>
      <c r="C269" s="61"/>
      <c r="D269" s="5" t="e">
        <f>(H267+L267)/(F267+J267)</f>
        <v>#DIV/0!</v>
      </c>
      <c r="L269" s="13"/>
    </row>
    <row r="270" spans="1:12" x14ac:dyDescent="0.3">
      <c r="A270" s="75"/>
      <c r="L270" s="13"/>
    </row>
    <row r="271" spans="1:12" x14ac:dyDescent="0.3">
      <c r="A271" s="75"/>
      <c r="B271" t="s">
        <v>66</v>
      </c>
      <c r="L271" s="13"/>
    </row>
    <row r="272" spans="1:12" x14ac:dyDescent="0.3">
      <c r="A272" s="75"/>
      <c r="B272" t="s">
        <v>108</v>
      </c>
      <c r="L272" s="13"/>
    </row>
    <row r="273" spans="1:12" x14ac:dyDescent="0.3">
      <c r="A273" s="75"/>
      <c r="B273" t="s">
        <v>109</v>
      </c>
      <c r="L273" s="13"/>
    </row>
    <row r="274" spans="1:12" x14ac:dyDescent="0.3">
      <c r="A274" s="75"/>
      <c r="B274" t="s">
        <v>110</v>
      </c>
      <c r="L274" s="13"/>
    </row>
    <row r="275" spans="1:12" x14ac:dyDescent="0.3">
      <c r="A275" s="75"/>
      <c r="B275" t="s">
        <v>111</v>
      </c>
      <c r="L275" s="13"/>
    </row>
    <row r="276" spans="1:12" ht="15" thickBot="1" x14ac:dyDescent="0.35">
      <c r="A276" s="76"/>
      <c r="B276" s="16" t="s">
        <v>112</v>
      </c>
      <c r="C276" s="16"/>
      <c r="D276" s="16"/>
      <c r="E276" s="16"/>
      <c r="F276" s="16"/>
      <c r="G276" s="16"/>
      <c r="H276" s="16"/>
      <c r="I276" s="16"/>
      <c r="J276" s="16"/>
      <c r="K276" s="16"/>
      <c r="L276" s="18"/>
    </row>
    <row r="279" spans="1:12" ht="15" thickBot="1" x14ac:dyDescent="0.35"/>
    <row r="280" spans="1:12" x14ac:dyDescent="0.3">
      <c r="A280" s="62">
        <v>3</v>
      </c>
      <c r="B280" s="54" t="s">
        <v>33</v>
      </c>
      <c r="C280" s="55"/>
      <c r="D280" s="55"/>
      <c r="E280" s="56"/>
    </row>
    <row r="281" spans="1:12" x14ac:dyDescent="0.3">
      <c r="A281" s="63"/>
      <c r="B281" s="57" t="str">
        <f ca="1">"FOR CALENDAR YEAR " &amp; 'NAC 687B.230.3'!$B$4</f>
        <v>FOR CALENDAR YEAR 2025</v>
      </c>
      <c r="C281" s="58"/>
      <c r="D281" s="58"/>
      <c r="E281" s="59"/>
    </row>
    <row r="282" spans="1:12" x14ac:dyDescent="0.3">
      <c r="A282" s="63"/>
      <c r="B282" s="11"/>
      <c r="C282" s="11"/>
      <c r="D282" s="11"/>
      <c r="E282" s="12"/>
    </row>
    <row r="283" spans="1:12" x14ac:dyDescent="0.3">
      <c r="A283" s="63"/>
      <c r="C283" s="11"/>
      <c r="D283" s="11"/>
      <c r="E283" s="12"/>
    </row>
    <row r="284" spans="1:12" x14ac:dyDescent="0.3">
      <c r="A284" s="63"/>
      <c r="E284" s="13"/>
    </row>
    <row r="285" spans="1:12" ht="16.2" x14ac:dyDescent="0.3">
      <c r="A285" s="63"/>
      <c r="B285" s="19" t="s">
        <v>34</v>
      </c>
      <c r="C285" s="25"/>
      <c r="D285" s="5" t="s">
        <v>35</v>
      </c>
      <c r="E285" s="26"/>
    </row>
    <row r="286" spans="1:12" x14ac:dyDescent="0.3">
      <c r="A286" s="63"/>
      <c r="B286" s="19" t="s">
        <v>36</v>
      </c>
      <c r="C286" s="5" t="s">
        <v>119</v>
      </c>
      <c r="D286" s="5" t="s">
        <v>29</v>
      </c>
      <c r="E286" s="26" t="e">
        <f>'Company Information'!$C$3</f>
        <v>#N/A</v>
      </c>
    </row>
    <row r="287" spans="1:12" x14ac:dyDescent="0.3">
      <c r="A287" s="63"/>
      <c r="B287" s="19" t="s">
        <v>37</v>
      </c>
      <c r="C287" s="25">
        <f>C149</f>
        <v>0</v>
      </c>
      <c r="D287" s="5" t="s">
        <v>38</v>
      </c>
      <c r="E287" s="25">
        <f>E149</f>
        <v>0</v>
      </c>
    </row>
    <row r="288" spans="1:12" x14ac:dyDescent="0.3">
      <c r="A288" s="63"/>
      <c r="B288" s="19" t="s">
        <v>39</v>
      </c>
      <c r="C288" s="25">
        <f>C150</f>
        <v>0</v>
      </c>
      <c r="D288" s="5" t="s">
        <v>40</v>
      </c>
      <c r="E288" s="25">
        <f>E150</f>
        <v>0</v>
      </c>
    </row>
    <row r="289" spans="1:5" x14ac:dyDescent="0.3">
      <c r="A289" s="63"/>
      <c r="B289" s="19" t="s">
        <v>41</v>
      </c>
      <c r="C289" s="25">
        <f>C151</f>
        <v>0</v>
      </c>
      <c r="D289" s="5" t="s">
        <v>42</v>
      </c>
      <c r="E289" s="25">
        <f>E151</f>
        <v>0</v>
      </c>
    </row>
    <row r="290" spans="1:5" x14ac:dyDescent="0.3">
      <c r="A290" s="63"/>
      <c r="B290" s="19"/>
      <c r="C290" s="5"/>
      <c r="D290" s="5" t="s">
        <v>43</v>
      </c>
      <c r="E290" s="25">
        <f>E152</f>
        <v>0</v>
      </c>
    </row>
    <row r="291" spans="1:5" x14ac:dyDescent="0.3">
      <c r="A291" s="63"/>
      <c r="E291" s="13"/>
    </row>
    <row r="292" spans="1:5" x14ac:dyDescent="0.3">
      <c r="A292" s="63"/>
      <c r="B292" s="60" t="s">
        <v>44</v>
      </c>
      <c r="C292" s="61"/>
      <c r="D292" s="6" t="s">
        <v>45</v>
      </c>
      <c r="E292" s="14" t="s">
        <v>46</v>
      </c>
    </row>
    <row r="293" spans="1:5" ht="16.2" x14ac:dyDescent="0.3">
      <c r="A293" s="63"/>
      <c r="B293" s="60"/>
      <c r="C293" s="61"/>
      <c r="D293" s="6" t="s">
        <v>48</v>
      </c>
      <c r="E293" s="14" t="s">
        <v>49</v>
      </c>
    </row>
    <row r="294" spans="1:5" x14ac:dyDescent="0.3">
      <c r="A294" s="63"/>
      <c r="B294" s="20">
        <v>1</v>
      </c>
      <c r="C294" s="5" t="s">
        <v>50</v>
      </c>
      <c r="D294" s="25"/>
      <c r="E294" s="26"/>
    </row>
    <row r="295" spans="1:5" x14ac:dyDescent="0.3">
      <c r="A295" s="63"/>
      <c r="B295" s="20"/>
      <c r="C295" s="5" t="s">
        <v>47</v>
      </c>
      <c r="D295" s="25"/>
      <c r="E295" s="26"/>
    </row>
    <row r="296" spans="1:5" ht="16.2" x14ac:dyDescent="0.3">
      <c r="A296" s="63"/>
      <c r="B296" s="20"/>
      <c r="C296" s="5" t="s">
        <v>121</v>
      </c>
      <c r="D296" s="25"/>
      <c r="E296" s="26"/>
    </row>
    <row r="297" spans="1:5" x14ac:dyDescent="0.3">
      <c r="A297" s="63"/>
      <c r="B297" s="20"/>
      <c r="C297" s="5" t="s">
        <v>51</v>
      </c>
      <c r="D297" s="25">
        <f>D295-D296</f>
        <v>0</v>
      </c>
      <c r="E297" s="26">
        <f>E295-E296</f>
        <v>0</v>
      </c>
    </row>
    <row r="298" spans="1:5" x14ac:dyDescent="0.3">
      <c r="A298" s="63"/>
      <c r="B298" s="20">
        <v>2</v>
      </c>
      <c r="C298" s="5" t="s">
        <v>56</v>
      </c>
      <c r="D298" s="25"/>
      <c r="E298" s="26"/>
    </row>
    <row r="299" spans="1:5" x14ac:dyDescent="0.3">
      <c r="A299" s="63"/>
      <c r="B299" s="20">
        <v>3</v>
      </c>
      <c r="C299" s="10" t="s">
        <v>122</v>
      </c>
      <c r="D299" s="25">
        <f>D297+D298</f>
        <v>0</v>
      </c>
      <c r="E299" s="29">
        <f>E297+E298</f>
        <v>0</v>
      </c>
    </row>
    <row r="300" spans="1:5" x14ac:dyDescent="0.3">
      <c r="A300" s="63"/>
      <c r="B300" s="20">
        <v>4</v>
      </c>
      <c r="C300" s="10" t="s">
        <v>55</v>
      </c>
      <c r="D300" s="65"/>
      <c r="E300" s="66"/>
    </row>
    <row r="301" spans="1:5" x14ac:dyDescent="0.3">
      <c r="A301" s="63"/>
      <c r="B301" s="20">
        <v>5</v>
      </c>
      <c r="C301" s="10" t="s">
        <v>54</v>
      </c>
      <c r="D301" s="65"/>
      <c r="E301" s="66"/>
    </row>
    <row r="302" spans="1:5" x14ac:dyDescent="0.3">
      <c r="A302" s="63"/>
      <c r="B302" s="20">
        <v>6</v>
      </c>
      <c r="C302" s="10" t="s">
        <v>53</v>
      </c>
      <c r="D302" s="65"/>
      <c r="E302" s="66"/>
    </row>
    <row r="303" spans="1:5" x14ac:dyDescent="0.3">
      <c r="A303" s="63"/>
      <c r="B303" s="20">
        <v>7</v>
      </c>
      <c r="C303" s="5" t="s">
        <v>52</v>
      </c>
      <c r="D303" s="65"/>
      <c r="E303" s="66"/>
    </row>
    <row r="304" spans="1:5" ht="43.2" x14ac:dyDescent="0.3">
      <c r="A304" s="63"/>
      <c r="B304" s="20">
        <v>8</v>
      </c>
      <c r="C304" s="7" t="s">
        <v>74</v>
      </c>
      <c r="D304" s="65" t="e">
        <f>E299/(D299-D302)</f>
        <v>#DIV/0!</v>
      </c>
      <c r="E304" s="66"/>
    </row>
    <row r="305" spans="1:5" ht="57.6" x14ac:dyDescent="0.3">
      <c r="A305" s="63"/>
      <c r="B305" s="20">
        <v>9</v>
      </c>
      <c r="C305" s="7" t="s">
        <v>73</v>
      </c>
      <c r="D305" s="65"/>
      <c r="E305" s="66"/>
    </row>
    <row r="306" spans="1:5" x14ac:dyDescent="0.3">
      <c r="A306" s="63"/>
      <c r="B306" s="19">
        <v>10</v>
      </c>
      <c r="C306" s="5" t="s">
        <v>72</v>
      </c>
      <c r="D306" s="67" t="e">
        <f>IF(D305&gt;=10000,100%,INDEX(B323:E328,MATCH(D305,C323:C328,-1),3))</f>
        <v>#N/A</v>
      </c>
      <c r="E306" s="68"/>
    </row>
    <row r="307" spans="1:5" ht="72" x14ac:dyDescent="0.3">
      <c r="A307" s="63"/>
      <c r="B307" s="20">
        <v>11</v>
      </c>
      <c r="C307" s="7" t="s">
        <v>71</v>
      </c>
      <c r="D307" s="69" t="e">
        <f>IF(D305&gt;=500,D304+(1-D306),D304)</f>
        <v>#DIV/0!</v>
      </c>
      <c r="E307" s="66"/>
    </row>
    <row r="308" spans="1:5" ht="43.2" x14ac:dyDescent="0.3">
      <c r="A308" s="63"/>
      <c r="B308" s="20">
        <v>12</v>
      </c>
      <c r="C308" s="7" t="s">
        <v>130</v>
      </c>
      <c r="D308" s="65" t="e">
        <f>(D299-D302)*D307</f>
        <v>#DIV/0!</v>
      </c>
      <c r="E308" s="66"/>
    </row>
    <row r="309" spans="1:5" ht="43.2" x14ac:dyDescent="0.3">
      <c r="A309" s="63"/>
      <c r="B309" s="20">
        <v>13</v>
      </c>
      <c r="C309" s="7" t="s">
        <v>129</v>
      </c>
      <c r="D309" s="65">
        <f>IF(D305&gt;500,IF(D307&gt;D303,0,D299-D302-D308/D303),0)</f>
        <v>0</v>
      </c>
      <c r="E309" s="66"/>
    </row>
    <row r="310" spans="1:5" x14ac:dyDescent="0.3">
      <c r="A310" s="63"/>
      <c r="D310" s="9"/>
      <c r="E310" s="15"/>
    </row>
    <row r="311" spans="1:5" ht="15" customHeight="1" x14ac:dyDescent="0.3">
      <c r="A311" s="63"/>
      <c r="B311" s="70" t="s">
        <v>75</v>
      </c>
      <c r="C311" s="70"/>
      <c r="D311" s="70"/>
      <c r="E311" s="71"/>
    </row>
    <row r="312" spans="1:5" x14ac:dyDescent="0.3">
      <c r="A312" s="63"/>
      <c r="D312" s="9"/>
      <c r="E312" s="15"/>
    </row>
    <row r="313" spans="1:5" ht="15" customHeight="1" x14ac:dyDescent="0.3">
      <c r="A313" s="63"/>
      <c r="B313" s="50" t="s">
        <v>76</v>
      </c>
      <c r="C313" s="72"/>
      <c r="D313" s="72"/>
      <c r="E313" s="73"/>
    </row>
    <row r="314" spans="1:5" x14ac:dyDescent="0.3">
      <c r="A314" s="63"/>
      <c r="D314" s="9"/>
      <c r="E314" s="15"/>
    </row>
    <row r="315" spans="1:5" x14ac:dyDescent="0.3">
      <c r="A315" s="63"/>
      <c r="D315" s="23" t="s">
        <v>80</v>
      </c>
      <c r="E315" s="27"/>
    </row>
    <row r="316" spans="1:5" x14ac:dyDescent="0.3">
      <c r="A316" s="63"/>
      <c r="D316" s="6" t="s">
        <v>77</v>
      </c>
      <c r="E316" s="27"/>
    </row>
    <row r="317" spans="1:5" x14ac:dyDescent="0.3">
      <c r="A317" s="63"/>
      <c r="D317" s="23" t="s">
        <v>78</v>
      </c>
      <c r="E317" s="27"/>
    </row>
    <row r="318" spans="1:5" x14ac:dyDescent="0.3">
      <c r="A318" s="63"/>
      <c r="D318" s="6" t="s">
        <v>79</v>
      </c>
      <c r="E318" s="27"/>
    </row>
    <row r="319" spans="1:5" x14ac:dyDescent="0.3">
      <c r="A319" s="63"/>
      <c r="E319" s="13"/>
    </row>
    <row r="320" spans="1:5" x14ac:dyDescent="0.3">
      <c r="A320" s="63"/>
      <c r="C320" s="58" t="s">
        <v>57</v>
      </c>
      <c r="D320" s="58"/>
      <c r="E320" s="13"/>
    </row>
    <row r="321" spans="1:12" x14ac:dyDescent="0.3">
      <c r="A321" s="63"/>
      <c r="C321" s="58" t="s">
        <v>58</v>
      </c>
      <c r="D321" s="58"/>
      <c r="E321" s="13"/>
    </row>
    <row r="322" spans="1:12" x14ac:dyDescent="0.3">
      <c r="A322" s="63"/>
      <c r="C322" s="4" t="s">
        <v>60</v>
      </c>
      <c r="D322" s="4" t="s">
        <v>70</v>
      </c>
      <c r="E322" s="4" t="s">
        <v>157</v>
      </c>
    </row>
    <row r="323" spans="1:12" x14ac:dyDescent="0.3">
      <c r="A323" s="63"/>
      <c r="C323" s="5" t="s">
        <v>61</v>
      </c>
      <c r="D323" s="8">
        <v>1</v>
      </c>
      <c r="E323" s="8">
        <f>1-D323</f>
        <v>0</v>
      </c>
    </row>
    <row r="324" spans="1:12" x14ac:dyDescent="0.3">
      <c r="A324" s="63"/>
      <c r="C324" s="5" t="s">
        <v>62</v>
      </c>
      <c r="D324" s="8">
        <v>0.95</v>
      </c>
      <c r="E324" s="8">
        <f t="shared" ref="E324:E327" si="24">1-D324</f>
        <v>5.0000000000000044E-2</v>
      </c>
    </row>
    <row r="325" spans="1:12" x14ac:dyDescent="0.3">
      <c r="A325" s="63"/>
      <c r="C325" s="5" t="s">
        <v>63</v>
      </c>
      <c r="D325" s="8">
        <v>0.92500000000000004</v>
      </c>
      <c r="E325" s="8">
        <f t="shared" si="24"/>
        <v>7.4999999999999956E-2</v>
      </c>
    </row>
    <row r="326" spans="1:12" x14ac:dyDescent="0.3">
      <c r="A326" s="63"/>
      <c r="C326" s="5" t="s">
        <v>64</v>
      </c>
      <c r="D326" s="8">
        <v>0.9</v>
      </c>
      <c r="E326" s="8">
        <f t="shared" si="24"/>
        <v>9.9999999999999978E-2</v>
      </c>
    </row>
    <row r="327" spans="1:12" x14ac:dyDescent="0.3">
      <c r="A327" s="63"/>
      <c r="C327" s="5" t="s">
        <v>65</v>
      </c>
      <c r="D327" s="8">
        <v>0.85</v>
      </c>
      <c r="E327" s="8">
        <f t="shared" si="24"/>
        <v>0.15000000000000002</v>
      </c>
    </row>
    <row r="328" spans="1:12" x14ac:dyDescent="0.3">
      <c r="A328" s="63"/>
      <c r="C328" s="61" t="s">
        <v>59</v>
      </c>
      <c r="D328" s="61"/>
      <c r="E328" s="8" t="s">
        <v>24</v>
      </c>
    </row>
    <row r="329" spans="1:12" x14ac:dyDescent="0.3">
      <c r="A329" s="63"/>
      <c r="C329" s="9"/>
      <c r="D329" s="9"/>
      <c r="E329" s="13"/>
    </row>
    <row r="330" spans="1:12" x14ac:dyDescent="0.3">
      <c r="A330" s="63"/>
      <c r="B330" t="s">
        <v>66</v>
      </c>
      <c r="C330" s="9"/>
      <c r="D330" s="9"/>
      <c r="E330" s="13"/>
    </row>
    <row r="331" spans="1:12" x14ac:dyDescent="0.3">
      <c r="A331" s="63"/>
      <c r="B331" t="s">
        <v>67</v>
      </c>
      <c r="C331" s="9"/>
      <c r="D331" s="9"/>
      <c r="E331" s="13"/>
    </row>
    <row r="332" spans="1:12" x14ac:dyDescent="0.3">
      <c r="A332" s="63"/>
      <c r="B332" t="s">
        <v>68</v>
      </c>
      <c r="C332" s="9"/>
      <c r="D332" s="9"/>
      <c r="E332" s="13"/>
    </row>
    <row r="333" spans="1:12" x14ac:dyDescent="0.3">
      <c r="A333" s="63"/>
      <c r="B333" t="s">
        <v>69</v>
      </c>
      <c r="C333" s="9"/>
      <c r="D333" s="9"/>
      <c r="E333" s="13"/>
    </row>
    <row r="334" spans="1:12" ht="15" thickBot="1" x14ac:dyDescent="0.35">
      <c r="A334" s="63"/>
      <c r="B334" s="16" t="s">
        <v>81</v>
      </c>
      <c r="C334" s="17"/>
      <c r="D334" s="17"/>
      <c r="E334" s="18"/>
    </row>
    <row r="335" spans="1:12" ht="15" thickBot="1" x14ac:dyDescent="0.35">
      <c r="A335" s="63"/>
      <c r="C335" s="9"/>
      <c r="D335" s="9"/>
    </row>
    <row r="336" spans="1:12" x14ac:dyDescent="0.3">
      <c r="A336" s="63"/>
      <c r="B336" s="54" t="s">
        <v>83</v>
      </c>
      <c r="C336" s="55"/>
      <c r="D336" s="55"/>
      <c r="E336" s="55"/>
      <c r="F336" s="55"/>
      <c r="G336" s="55"/>
      <c r="H336" s="55"/>
      <c r="I336" s="55"/>
      <c r="J336" s="55"/>
      <c r="K336" s="55"/>
      <c r="L336" s="56"/>
    </row>
    <row r="337" spans="1:12" x14ac:dyDescent="0.3">
      <c r="A337" s="63"/>
      <c r="B337" s="57" t="s">
        <v>120</v>
      </c>
      <c r="C337" s="58"/>
      <c r="D337" s="58"/>
      <c r="E337" s="58"/>
      <c r="F337" s="58"/>
      <c r="G337" s="58"/>
      <c r="H337" s="58"/>
      <c r="I337" s="58"/>
      <c r="J337" s="58"/>
      <c r="K337" s="58"/>
      <c r="L337" s="59"/>
    </row>
    <row r="338" spans="1:12" x14ac:dyDescent="0.3">
      <c r="A338" s="63"/>
      <c r="B338" s="11"/>
      <c r="C338" s="11"/>
      <c r="D338" s="11"/>
      <c r="E338" s="11"/>
      <c r="L338" s="13"/>
    </row>
    <row r="339" spans="1:12" x14ac:dyDescent="0.3">
      <c r="A339" s="63"/>
      <c r="B339" s="21" t="s">
        <v>82</v>
      </c>
      <c r="C339" s="11"/>
      <c r="D339" s="11"/>
      <c r="E339" s="11"/>
      <c r="L339" s="13"/>
    </row>
    <row r="340" spans="1:12" x14ac:dyDescent="0.3">
      <c r="A340" s="63"/>
      <c r="L340" s="13"/>
    </row>
    <row r="341" spans="1:12" ht="16.2" x14ac:dyDescent="0.3">
      <c r="A341" s="63"/>
      <c r="B341" s="19" t="s">
        <v>34</v>
      </c>
      <c r="C341" s="5">
        <f>C285</f>
        <v>0</v>
      </c>
      <c r="D341" s="5" t="s">
        <v>35</v>
      </c>
      <c r="E341" s="5">
        <f t="shared" ref="E341:E346" si="25">E285</f>
        <v>0</v>
      </c>
      <c r="L341" s="13"/>
    </row>
    <row r="342" spans="1:12" x14ac:dyDescent="0.3">
      <c r="A342" s="63"/>
      <c r="B342" s="19" t="s">
        <v>36</v>
      </c>
      <c r="C342" s="5" t="str">
        <f>C286</f>
        <v>Nevada</v>
      </c>
      <c r="D342" s="5" t="s">
        <v>29</v>
      </c>
      <c r="E342" s="5" t="e">
        <f t="shared" si="25"/>
        <v>#N/A</v>
      </c>
      <c r="L342" s="13"/>
    </row>
    <row r="343" spans="1:12" x14ac:dyDescent="0.3">
      <c r="A343" s="63"/>
      <c r="B343" s="19" t="s">
        <v>37</v>
      </c>
      <c r="C343" s="5">
        <f>C287</f>
        <v>0</v>
      </c>
      <c r="D343" s="5" t="s">
        <v>38</v>
      </c>
      <c r="E343" s="5">
        <f t="shared" si="25"/>
        <v>0</v>
      </c>
      <c r="L343" s="13"/>
    </row>
    <row r="344" spans="1:12" x14ac:dyDescent="0.3">
      <c r="A344" s="63"/>
      <c r="B344" s="19" t="s">
        <v>39</v>
      </c>
      <c r="C344" s="5">
        <f>C288</f>
        <v>0</v>
      </c>
      <c r="D344" s="5" t="s">
        <v>40</v>
      </c>
      <c r="E344" s="5">
        <f t="shared" si="25"/>
        <v>0</v>
      </c>
      <c r="L344" s="13"/>
    </row>
    <row r="345" spans="1:12" x14ac:dyDescent="0.3">
      <c r="A345" s="63"/>
      <c r="B345" s="19" t="s">
        <v>41</v>
      </c>
      <c r="C345" s="5">
        <f>C289</f>
        <v>0</v>
      </c>
      <c r="D345" s="5" t="s">
        <v>42</v>
      </c>
      <c r="E345" s="5">
        <f t="shared" si="25"/>
        <v>0</v>
      </c>
      <c r="L345" s="13"/>
    </row>
    <row r="346" spans="1:12" x14ac:dyDescent="0.3">
      <c r="A346" s="63"/>
      <c r="B346" s="19"/>
      <c r="C346" s="5"/>
      <c r="D346" s="5" t="s">
        <v>43</v>
      </c>
      <c r="E346" s="5">
        <f t="shared" si="25"/>
        <v>0</v>
      </c>
      <c r="L346" s="13"/>
    </row>
    <row r="347" spans="1:12" x14ac:dyDescent="0.3">
      <c r="A347" s="63"/>
      <c r="L347" s="13"/>
    </row>
    <row r="348" spans="1:12" ht="16.2" x14ac:dyDescent="0.3">
      <c r="A348" s="63"/>
      <c r="B348" s="22" t="s">
        <v>84</v>
      </c>
      <c r="C348" s="6" t="s">
        <v>99</v>
      </c>
      <c r="D348" s="6" t="s">
        <v>85</v>
      </c>
      <c r="E348" s="6" t="s">
        <v>86</v>
      </c>
      <c r="F348" s="6" t="s">
        <v>87</v>
      </c>
      <c r="G348" s="6" t="s">
        <v>88</v>
      </c>
      <c r="H348" s="6" t="s">
        <v>89</v>
      </c>
      <c r="I348" s="6" t="s">
        <v>90</v>
      </c>
      <c r="J348" s="6" t="s">
        <v>91</v>
      </c>
      <c r="K348" s="6" t="s">
        <v>92</v>
      </c>
      <c r="L348" s="14" t="s">
        <v>100</v>
      </c>
    </row>
    <row r="349" spans="1:12" x14ac:dyDescent="0.3">
      <c r="A349" s="63"/>
      <c r="B349" s="22" t="s">
        <v>15</v>
      </c>
      <c r="C349" s="6" t="s">
        <v>101</v>
      </c>
      <c r="D349" s="6" t="s">
        <v>102</v>
      </c>
      <c r="E349" s="6"/>
      <c r="F349" s="6" t="s">
        <v>102</v>
      </c>
      <c r="G349" s="6"/>
      <c r="H349" s="6" t="s">
        <v>102</v>
      </c>
      <c r="I349" s="6"/>
      <c r="J349" s="6" t="s">
        <v>103</v>
      </c>
      <c r="K349" s="6"/>
      <c r="L349" s="14" t="s">
        <v>104</v>
      </c>
    </row>
    <row r="350" spans="1:12" x14ac:dyDescent="0.3">
      <c r="A350" s="63"/>
      <c r="B350" s="22">
        <v>1</v>
      </c>
      <c r="C350" s="27"/>
      <c r="D350" s="6">
        <v>2.77</v>
      </c>
      <c r="E350" s="27">
        <f>C350*D350</f>
        <v>0</v>
      </c>
      <c r="F350" s="6">
        <v>0.50700000000000001</v>
      </c>
      <c r="G350" s="27">
        <f>-E350*F350</f>
        <v>0</v>
      </c>
      <c r="H350" s="6">
        <v>0</v>
      </c>
      <c r="I350" s="27">
        <f>C350*H350</f>
        <v>0</v>
      </c>
      <c r="J350" s="6">
        <v>0</v>
      </c>
      <c r="K350" s="27">
        <f>I350*J350</f>
        <v>0</v>
      </c>
      <c r="L350" s="14">
        <v>0.46</v>
      </c>
    </row>
    <row r="351" spans="1:12" x14ac:dyDescent="0.3">
      <c r="A351" s="63"/>
      <c r="B351" s="22">
        <v>2</v>
      </c>
      <c r="C351" s="27"/>
      <c r="D351" s="6">
        <v>4.1749999999999998</v>
      </c>
      <c r="E351" s="27">
        <f t="shared" ref="E351:E364" si="26">C351*D351</f>
        <v>0</v>
      </c>
      <c r="F351" s="6">
        <v>0.56699999999999995</v>
      </c>
      <c r="G351" s="27">
        <f t="shared" ref="G351:G364" si="27">-E351*F351</f>
        <v>0</v>
      </c>
      <c r="H351" s="6">
        <v>0</v>
      </c>
      <c r="I351" s="27">
        <f t="shared" ref="I351:I364" si="28">C351*H351</f>
        <v>0</v>
      </c>
      <c r="J351" s="6">
        <v>0</v>
      </c>
      <c r="K351" s="27">
        <f t="shared" ref="K351:K364" si="29">I351*J351</f>
        <v>0</v>
      </c>
      <c r="L351" s="14">
        <v>0.63</v>
      </c>
    </row>
    <row r="352" spans="1:12" x14ac:dyDescent="0.3">
      <c r="A352" s="63"/>
      <c r="B352" s="22">
        <v>3</v>
      </c>
      <c r="C352" s="27"/>
      <c r="D352" s="6">
        <v>4.1749999999999998</v>
      </c>
      <c r="E352" s="27">
        <f t="shared" si="26"/>
        <v>0</v>
      </c>
      <c r="F352" s="6">
        <v>0.56699999999999995</v>
      </c>
      <c r="G352" s="27">
        <f t="shared" si="27"/>
        <v>0</v>
      </c>
      <c r="H352" s="6">
        <v>1.194</v>
      </c>
      <c r="I352" s="27">
        <f t="shared" si="28"/>
        <v>0</v>
      </c>
      <c r="J352" s="6">
        <v>0.75900000000000001</v>
      </c>
      <c r="K352" s="27">
        <f t="shared" si="29"/>
        <v>0</v>
      </c>
      <c r="L352" s="14">
        <v>0.75</v>
      </c>
    </row>
    <row r="353" spans="1:12" x14ac:dyDescent="0.3">
      <c r="A353" s="63"/>
      <c r="B353" s="22">
        <v>4</v>
      </c>
      <c r="C353" s="27"/>
      <c r="D353" s="6">
        <v>4.1749999999999998</v>
      </c>
      <c r="E353" s="27">
        <f t="shared" si="26"/>
        <v>0</v>
      </c>
      <c r="F353" s="6">
        <v>0.56699999999999995</v>
      </c>
      <c r="G353" s="27">
        <f t="shared" si="27"/>
        <v>0</v>
      </c>
      <c r="H353" s="6">
        <v>2.2450000000000001</v>
      </c>
      <c r="I353" s="27">
        <f t="shared" si="28"/>
        <v>0</v>
      </c>
      <c r="J353" s="6">
        <v>0.77100000000000002</v>
      </c>
      <c r="K353" s="27">
        <f t="shared" si="29"/>
        <v>0</v>
      </c>
      <c r="L353" s="14">
        <v>0.77</v>
      </c>
    </row>
    <row r="354" spans="1:12" x14ac:dyDescent="0.3">
      <c r="A354" s="63"/>
      <c r="B354" s="22">
        <v>5</v>
      </c>
      <c r="C354" s="27"/>
      <c r="D354" s="6">
        <v>4.1749999999999998</v>
      </c>
      <c r="E354" s="27">
        <f t="shared" si="26"/>
        <v>0</v>
      </c>
      <c r="F354" s="6">
        <v>0.56699999999999995</v>
      </c>
      <c r="G354" s="27">
        <f t="shared" si="27"/>
        <v>0</v>
      </c>
      <c r="H354" s="6">
        <v>3.17</v>
      </c>
      <c r="I354" s="27">
        <f t="shared" si="28"/>
        <v>0</v>
      </c>
      <c r="J354" s="6">
        <v>0.78200000000000003</v>
      </c>
      <c r="K354" s="27">
        <f t="shared" si="29"/>
        <v>0</v>
      </c>
      <c r="L354" s="14">
        <v>0.8</v>
      </c>
    </row>
    <row r="355" spans="1:12" x14ac:dyDescent="0.3">
      <c r="A355" s="63"/>
      <c r="B355" s="22">
        <v>6</v>
      </c>
      <c r="C355" s="27"/>
      <c r="D355" s="6">
        <v>4.1749999999999998</v>
      </c>
      <c r="E355" s="27">
        <f t="shared" si="26"/>
        <v>0</v>
      </c>
      <c r="F355" s="6">
        <v>0.56699999999999995</v>
      </c>
      <c r="G355" s="27">
        <f t="shared" si="27"/>
        <v>0</v>
      </c>
      <c r="H355" s="6">
        <v>3.9980000000000002</v>
      </c>
      <c r="I355" s="27">
        <f t="shared" si="28"/>
        <v>0</v>
      </c>
      <c r="J355" s="6">
        <v>0.79200000000000004</v>
      </c>
      <c r="K355" s="27">
        <f t="shared" si="29"/>
        <v>0</v>
      </c>
      <c r="L355" s="14">
        <v>0.82</v>
      </c>
    </row>
    <row r="356" spans="1:12" x14ac:dyDescent="0.3">
      <c r="A356" s="63"/>
      <c r="B356" s="22">
        <v>7</v>
      </c>
      <c r="C356" s="27"/>
      <c r="D356" s="6">
        <v>4.1749999999999998</v>
      </c>
      <c r="E356" s="27">
        <f t="shared" si="26"/>
        <v>0</v>
      </c>
      <c r="F356" s="6">
        <v>0.56699999999999995</v>
      </c>
      <c r="G356" s="27">
        <f t="shared" si="27"/>
        <v>0</v>
      </c>
      <c r="H356" s="6">
        <v>4.7539999999999996</v>
      </c>
      <c r="I356" s="27">
        <f t="shared" si="28"/>
        <v>0</v>
      </c>
      <c r="J356" s="6">
        <v>0.80200000000000005</v>
      </c>
      <c r="K356" s="27">
        <f t="shared" si="29"/>
        <v>0</v>
      </c>
      <c r="L356" s="14">
        <v>0.84</v>
      </c>
    </row>
    <row r="357" spans="1:12" x14ac:dyDescent="0.3">
      <c r="A357" s="63"/>
      <c r="B357" s="22">
        <v>8</v>
      </c>
      <c r="C357" s="27"/>
      <c r="D357" s="6">
        <v>4.1749999999999998</v>
      </c>
      <c r="E357" s="27">
        <f t="shared" si="26"/>
        <v>0</v>
      </c>
      <c r="F357" s="6">
        <v>0.56699999999999995</v>
      </c>
      <c r="G357" s="27">
        <f t="shared" si="27"/>
        <v>0</v>
      </c>
      <c r="H357" s="6">
        <v>5.4450000000000003</v>
      </c>
      <c r="I357" s="27">
        <f t="shared" si="28"/>
        <v>0</v>
      </c>
      <c r="J357" s="6">
        <v>0.81100000000000005</v>
      </c>
      <c r="K357" s="27">
        <f t="shared" si="29"/>
        <v>0</v>
      </c>
      <c r="L357" s="14">
        <v>0.87</v>
      </c>
    </row>
    <row r="358" spans="1:12" x14ac:dyDescent="0.3">
      <c r="A358" s="63"/>
      <c r="B358" s="22">
        <v>9</v>
      </c>
      <c r="C358" s="27"/>
      <c r="D358" s="6">
        <v>4.1749999999999998</v>
      </c>
      <c r="E358" s="27">
        <f t="shared" si="26"/>
        <v>0</v>
      </c>
      <c r="F358" s="6">
        <v>0.56699999999999995</v>
      </c>
      <c r="G358" s="27">
        <f t="shared" si="27"/>
        <v>0</v>
      </c>
      <c r="H358" s="6">
        <v>6.0750000000000002</v>
      </c>
      <c r="I358" s="27">
        <f t="shared" si="28"/>
        <v>0</v>
      </c>
      <c r="J358" s="6">
        <v>0.81799999999999995</v>
      </c>
      <c r="K358" s="27">
        <f t="shared" si="29"/>
        <v>0</v>
      </c>
      <c r="L358" s="14">
        <v>0.88</v>
      </c>
    </row>
    <row r="359" spans="1:12" x14ac:dyDescent="0.3">
      <c r="A359" s="63"/>
      <c r="B359" s="22">
        <v>10</v>
      </c>
      <c r="C359" s="27"/>
      <c r="D359" s="6">
        <v>4.1749999999999998</v>
      </c>
      <c r="E359" s="27">
        <f t="shared" si="26"/>
        <v>0</v>
      </c>
      <c r="F359" s="6">
        <v>0.56699999999999995</v>
      </c>
      <c r="G359" s="27">
        <f t="shared" si="27"/>
        <v>0</v>
      </c>
      <c r="H359" s="6">
        <v>6.65</v>
      </c>
      <c r="I359" s="27">
        <f t="shared" si="28"/>
        <v>0</v>
      </c>
      <c r="J359" s="6">
        <v>0.82399999999999995</v>
      </c>
      <c r="K359" s="27">
        <f t="shared" si="29"/>
        <v>0</v>
      </c>
      <c r="L359" s="14">
        <v>0.88</v>
      </c>
    </row>
    <row r="360" spans="1:12" x14ac:dyDescent="0.3">
      <c r="A360" s="63"/>
      <c r="B360" s="22">
        <v>11</v>
      </c>
      <c r="C360" s="27"/>
      <c r="D360" s="6">
        <v>4.1749999999999998</v>
      </c>
      <c r="E360" s="27">
        <f t="shared" si="26"/>
        <v>0</v>
      </c>
      <c r="F360" s="6">
        <v>0.56699999999999995</v>
      </c>
      <c r="G360" s="27">
        <f t="shared" si="27"/>
        <v>0</v>
      </c>
      <c r="H360" s="6">
        <v>7.1760000000000002</v>
      </c>
      <c r="I360" s="27">
        <f t="shared" si="28"/>
        <v>0</v>
      </c>
      <c r="J360" s="6">
        <v>0.82799999999999996</v>
      </c>
      <c r="K360" s="27">
        <f t="shared" si="29"/>
        <v>0</v>
      </c>
      <c r="L360" s="14">
        <v>0.88</v>
      </c>
    </row>
    <row r="361" spans="1:12" x14ac:dyDescent="0.3">
      <c r="A361" s="63"/>
      <c r="B361" s="22">
        <v>12</v>
      </c>
      <c r="C361" s="27"/>
      <c r="D361" s="6">
        <v>4.1749999999999998</v>
      </c>
      <c r="E361" s="27">
        <f t="shared" si="26"/>
        <v>0</v>
      </c>
      <c r="F361" s="6">
        <v>0.56699999999999995</v>
      </c>
      <c r="G361" s="27">
        <f t="shared" si="27"/>
        <v>0</v>
      </c>
      <c r="H361" s="6">
        <v>7.6550000000000002</v>
      </c>
      <c r="I361" s="27">
        <f t="shared" si="28"/>
        <v>0</v>
      </c>
      <c r="J361" s="6">
        <v>0.83099999999999996</v>
      </c>
      <c r="K361" s="27">
        <f t="shared" si="29"/>
        <v>0</v>
      </c>
      <c r="L361" s="14">
        <v>0.88</v>
      </c>
    </row>
    <row r="362" spans="1:12" x14ac:dyDescent="0.3">
      <c r="A362" s="63"/>
      <c r="B362" s="22">
        <v>13</v>
      </c>
      <c r="C362" s="27"/>
      <c r="D362" s="6">
        <v>4.1749999999999998</v>
      </c>
      <c r="E362" s="27">
        <f t="shared" si="26"/>
        <v>0</v>
      </c>
      <c r="F362" s="6">
        <v>0.56699999999999995</v>
      </c>
      <c r="G362" s="27">
        <f t="shared" si="27"/>
        <v>0</v>
      </c>
      <c r="H362" s="6">
        <v>8.093</v>
      </c>
      <c r="I362" s="27">
        <f t="shared" si="28"/>
        <v>0</v>
      </c>
      <c r="J362" s="6">
        <v>0.83399999999999996</v>
      </c>
      <c r="K362" s="27">
        <f t="shared" si="29"/>
        <v>0</v>
      </c>
      <c r="L362" s="14">
        <v>0.89</v>
      </c>
    </row>
    <row r="363" spans="1:12" x14ac:dyDescent="0.3">
      <c r="A363" s="63"/>
      <c r="B363" s="22">
        <v>14</v>
      </c>
      <c r="C363" s="27"/>
      <c r="D363" s="6">
        <v>4.1749999999999998</v>
      </c>
      <c r="E363" s="27">
        <f t="shared" si="26"/>
        <v>0</v>
      </c>
      <c r="F363" s="6">
        <v>0.56699999999999995</v>
      </c>
      <c r="G363" s="27">
        <f t="shared" si="27"/>
        <v>0</v>
      </c>
      <c r="H363" s="6">
        <v>8.4930000000000003</v>
      </c>
      <c r="I363" s="27">
        <f t="shared" si="28"/>
        <v>0</v>
      </c>
      <c r="J363" s="6">
        <v>0.83699999999999997</v>
      </c>
      <c r="K363" s="27">
        <f t="shared" si="29"/>
        <v>0</v>
      </c>
      <c r="L363" s="14">
        <v>0.89</v>
      </c>
    </row>
    <row r="364" spans="1:12" ht="16.2" x14ac:dyDescent="0.3">
      <c r="A364" s="63"/>
      <c r="B364" s="22" t="s">
        <v>98</v>
      </c>
      <c r="C364" s="27"/>
      <c r="D364" s="6">
        <v>4.1749999999999998</v>
      </c>
      <c r="E364" s="27">
        <f t="shared" si="26"/>
        <v>0</v>
      </c>
      <c r="F364" s="6">
        <v>0.56699999999999995</v>
      </c>
      <c r="G364" s="27">
        <f t="shared" si="27"/>
        <v>0</v>
      </c>
      <c r="H364" s="6">
        <v>8.6839999999999993</v>
      </c>
      <c r="I364" s="27">
        <f t="shared" si="28"/>
        <v>0</v>
      </c>
      <c r="J364" s="6">
        <v>0.83799999999999997</v>
      </c>
      <c r="K364" s="27">
        <f t="shared" si="29"/>
        <v>0</v>
      </c>
      <c r="L364" s="14">
        <v>0.89</v>
      </c>
    </row>
    <row r="365" spans="1:12" x14ac:dyDescent="0.3">
      <c r="A365" s="63"/>
      <c r="B365" s="19" t="s">
        <v>93</v>
      </c>
      <c r="C365" s="5"/>
      <c r="D365" s="5"/>
      <c r="E365" s="5" t="s">
        <v>94</v>
      </c>
      <c r="F365" s="25">
        <f>SUM(E350:E364)</f>
        <v>0</v>
      </c>
      <c r="G365" s="5" t="s">
        <v>95</v>
      </c>
      <c r="H365" s="25">
        <f>SUM(G350:G364)</f>
        <v>0</v>
      </c>
      <c r="I365" s="5" t="s">
        <v>96</v>
      </c>
      <c r="J365" s="25">
        <f>SUM(I350:I364)</f>
        <v>0</v>
      </c>
      <c r="K365" s="5" t="s">
        <v>97</v>
      </c>
      <c r="L365" s="25">
        <f>SUM(K350:K364)</f>
        <v>0</v>
      </c>
    </row>
    <row r="366" spans="1:12" x14ac:dyDescent="0.3">
      <c r="A366" s="63"/>
      <c r="L366" s="13"/>
    </row>
    <row r="367" spans="1:12" x14ac:dyDescent="0.3">
      <c r="A367" s="63"/>
      <c r="B367" s="60" t="s">
        <v>105</v>
      </c>
      <c r="C367" s="61"/>
      <c r="D367" s="5" t="e">
        <f>(H365+L365)/(F365+J365)</f>
        <v>#DIV/0!</v>
      </c>
      <c r="L367" s="13"/>
    </row>
    <row r="368" spans="1:12" x14ac:dyDescent="0.3">
      <c r="A368" s="63"/>
      <c r="L368" s="13"/>
    </row>
    <row r="369" spans="1:12" x14ac:dyDescent="0.3">
      <c r="A369" s="63"/>
      <c r="B369" t="s">
        <v>66</v>
      </c>
      <c r="L369" s="13"/>
    </row>
    <row r="370" spans="1:12" x14ac:dyDescent="0.3">
      <c r="A370" s="63"/>
      <c r="B370" t="s">
        <v>118</v>
      </c>
      <c r="L370" s="13"/>
    </row>
    <row r="371" spans="1:12" x14ac:dyDescent="0.3">
      <c r="A371" s="63"/>
      <c r="B371" t="s">
        <v>109</v>
      </c>
      <c r="L371" s="13"/>
    </row>
    <row r="372" spans="1:12" x14ac:dyDescent="0.3">
      <c r="A372" s="63"/>
      <c r="B372" t="s">
        <v>110</v>
      </c>
      <c r="L372" s="13"/>
    </row>
    <row r="373" spans="1:12" x14ac:dyDescent="0.3">
      <c r="A373" s="63"/>
      <c r="B373" t="s">
        <v>111</v>
      </c>
      <c r="L373" s="13"/>
    </row>
    <row r="374" spans="1:12" ht="15" thickBot="1" x14ac:dyDescent="0.35">
      <c r="A374" s="63"/>
      <c r="B374" s="16" t="s">
        <v>112</v>
      </c>
      <c r="C374" s="16"/>
      <c r="D374" s="16"/>
      <c r="E374" s="16"/>
      <c r="F374" s="16"/>
      <c r="G374" s="16"/>
      <c r="H374" s="16"/>
      <c r="I374" s="16"/>
      <c r="J374" s="16"/>
      <c r="K374" s="16"/>
      <c r="L374" s="18"/>
    </row>
    <row r="375" spans="1:12" ht="15" thickBot="1" x14ac:dyDescent="0.35">
      <c r="A375" s="63"/>
    </row>
    <row r="376" spans="1:12" x14ac:dyDescent="0.3">
      <c r="A376" s="63"/>
      <c r="B376" s="54" t="s">
        <v>113</v>
      </c>
      <c r="C376" s="55"/>
      <c r="D376" s="55"/>
      <c r="E376" s="55"/>
      <c r="F376" s="55"/>
      <c r="G376" s="55"/>
      <c r="H376" s="55"/>
      <c r="I376" s="55"/>
      <c r="J376" s="55"/>
      <c r="K376" s="55"/>
      <c r="L376" s="56"/>
    </row>
    <row r="377" spans="1:12" x14ac:dyDescent="0.3">
      <c r="A377" s="63"/>
      <c r="B377" s="57" t="s">
        <v>120</v>
      </c>
      <c r="C377" s="58"/>
      <c r="D377" s="58"/>
      <c r="E377" s="58"/>
      <c r="F377" s="58"/>
      <c r="G377" s="58"/>
      <c r="H377" s="58"/>
      <c r="I377" s="58"/>
      <c r="J377" s="58"/>
      <c r="K377" s="58"/>
      <c r="L377" s="59"/>
    </row>
    <row r="378" spans="1:12" x14ac:dyDescent="0.3">
      <c r="A378" s="63"/>
      <c r="B378" s="11"/>
      <c r="C378" s="11"/>
      <c r="D378" s="11"/>
      <c r="E378" s="11"/>
      <c r="L378" s="13"/>
    </row>
    <row r="379" spans="1:12" x14ac:dyDescent="0.3">
      <c r="A379" s="63"/>
      <c r="B379" s="21" t="s">
        <v>82</v>
      </c>
      <c r="C379" s="11"/>
      <c r="D379" s="11"/>
      <c r="E379" s="11"/>
      <c r="L379" s="13"/>
    </row>
    <row r="380" spans="1:12" x14ac:dyDescent="0.3">
      <c r="A380" s="63"/>
      <c r="L380" s="13"/>
    </row>
    <row r="381" spans="1:12" ht="16.2" x14ac:dyDescent="0.3">
      <c r="A381" s="63"/>
      <c r="B381" s="19" t="s">
        <v>34</v>
      </c>
      <c r="C381" s="5">
        <f>C341</f>
        <v>0</v>
      </c>
      <c r="D381" s="5" t="s">
        <v>35</v>
      </c>
      <c r="E381" s="5">
        <f>E341</f>
        <v>0</v>
      </c>
      <c r="L381" s="13"/>
    </row>
    <row r="382" spans="1:12" x14ac:dyDescent="0.3">
      <c r="A382" s="63"/>
      <c r="B382" s="19" t="s">
        <v>36</v>
      </c>
      <c r="C382" s="5" t="str">
        <f t="shared" ref="C382:C385" si="30">C342</f>
        <v>Nevada</v>
      </c>
      <c r="D382" s="5" t="s">
        <v>29</v>
      </c>
      <c r="E382" s="5" t="e">
        <f t="shared" ref="E382:E386" si="31">E342</f>
        <v>#N/A</v>
      </c>
      <c r="L382" s="13"/>
    </row>
    <row r="383" spans="1:12" x14ac:dyDescent="0.3">
      <c r="A383" s="63"/>
      <c r="B383" s="19" t="s">
        <v>37</v>
      </c>
      <c r="C383" s="5">
        <f t="shared" si="30"/>
        <v>0</v>
      </c>
      <c r="D383" s="5" t="s">
        <v>38</v>
      </c>
      <c r="E383" s="5">
        <f t="shared" si="31"/>
        <v>0</v>
      </c>
      <c r="L383" s="13"/>
    </row>
    <row r="384" spans="1:12" x14ac:dyDescent="0.3">
      <c r="A384" s="63"/>
      <c r="B384" s="19" t="s">
        <v>39</v>
      </c>
      <c r="C384" s="5">
        <f t="shared" si="30"/>
        <v>0</v>
      </c>
      <c r="D384" s="5" t="s">
        <v>40</v>
      </c>
      <c r="E384" s="5">
        <f t="shared" si="31"/>
        <v>0</v>
      </c>
      <c r="L384" s="13"/>
    </row>
    <row r="385" spans="1:12" x14ac:dyDescent="0.3">
      <c r="A385" s="63"/>
      <c r="B385" s="19" t="s">
        <v>41</v>
      </c>
      <c r="C385" s="5">
        <f t="shared" si="30"/>
        <v>0</v>
      </c>
      <c r="D385" s="5" t="s">
        <v>42</v>
      </c>
      <c r="E385" s="5">
        <f t="shared" si="31"/>
        <v>0</v>
      </c>
      <c r="L385" s="13"/>
    </row>
    <row r="386" spans="1:12" x14ac:dyDescent="0.3">
      <c r="A386" s="63"/>
      <c r="B386" s="19"/>
      <c r="C386" s="5"/>
      <c r="D386" s="5" t="s">
        <v>43</v>
      </c>
      <c r="E386" s="5">
        <f t="shared" si="31"/>
        <v>0</v>
      </c>
      <c r="L386" s="13"/>
    </row>
    <row r="387" spans="1:12" x14ac:dyDescent="0.3">
      <c r="A387" s="63"/>
      <c r="L387" s="13"/>
    </row>
    <row r="388" spans="1:12" ht="16.2" x14ac:dyDescent="0.3">
      <c r="A388" s="63"/>
      <c r="B388" s="22" t="s">
        <v>84</v>
      </c>
      <c r="C388" s="6" t="s">
        <v>99</v>
      </c>
      <c r="D388" s="6" t="s">
        <v>85</v>
      </c>
      <c r="E388" s="6" t="s">
        <v>86</v>
      </c>
      <c r="F388" s="6" t="s">
        <v>87</v>
      </c>
      <c r="G388" s="6" t="s">
        <v>88</v>
      </c>
      <c r="H388" s="6" t="s">
        <v>89</v>
      </c>
      <c r="I388" s="6" t="s">
        <v>90</v>
      </c>
      <c r="J388" s="6" t="s">
        <v>91</v>
      </c>
      <c r="K388" s="6" t="s">
        <v>92</v>
      </c>
      <c r="L388" s="14" t="s">
        <v>100</v>
      </c>
    </row>
    <row r="389" spans="1:12" x14ac:dyDescent="0.3">
      <c r="A389" s="63"/>
      <c r="B389" s="22" t="s">
        <v>15</v>
      </c>
      <c r="C389" s="6" t="s">
        <v>101</v>
      </c>
      <c r="D389" s="6" t="s">
        <v>102</v>
      </c>
      <c r="E389" s="6"/>
      <c r="F389" s="6" t="s">
        <v>102</v>
      </c>
      <c r="G389" s="6"/>
      <c r="H389" s="6" t="s">
        <v>102</v>
      </c>
      <c r="I389" s="6"/>
      <c r="J389" s="6" t="s">
        <v>103</v>
      </c>
      <c r="K389" s="6"/>
      <c r="L389" s="14" t="s">
        <v>104</v>
      </c>
    </row>
    <row r="390" spans="1:12" x14ac:dyDescent="0.3">
      <c r="A390" s="63"/>
      <c r="B390" s="22">
        <v>1</v>
      </c>
      <c r="C390" s="27"/>
      <c r="D390" s="6">
        <v>2.77</v>
      </c>
      <c r="E390" s="27">
        <f>C390*D390</f>
        <v>0</v>
      </c>
      <c r="F390" s="6">
        <v>0.442</v>
      </c>
      <c r="G390" s="27">
        <f>E390*F390</f>
        <v>0</v>
      </c>
      <c r="H390" s="6">
        <v>0</v>
      </c>
      <c r="I390" s="27">
        <f>C390*H390</f>
        <v>0</v>
      </c>
      <c r="J390" s="6">
        <v>0</v>
      </c>
      <c r="K390" s="27">
        <f>I390*J390</f>
        <v>0</v>
      </c>
      <c r="L390" s="14">
        <v>0.4</v>
      </c>
    </row>
    <row r="391" spans="1:12" x14ac:dyDescent="0.3">
      <c r="A391" s="63"/>
      <c r="B391" s="22">
        <v>2</v>
      </c>
      <c r="C391" s="27"/>
      <c r="D391" s="6">
        <v>4.1749999999999998</v>
      </c>
      <c r="E391" s="27">
        <f t="shared" ref="E391:E404" si="32">C391*D391</f>
        <v>0</v>
      </c>
      <c r="F391" s="6">
        <v>0.49299999999999999</v>
      </c>
      <c r="G391" s="27">
        <f t="shared" ref="G391:G404" si="33">E391*F391</f>
        <v>0</v>
      </c>
      <c r="H391" s="6">
        <v>0</v>
      </c>
      <c r="I391" s="27">
        <f t="shared" ref="I391:I404" si="34">C391*H391</f>
        <v>0</v>
      </c>
      <c r="J391" s="6">
        <v>0</v>
      </c>
      <c r="K391" s="27">
        <f t="shared" ref="K391:K404" si="35">I391*J391</f>
        <v>0</v>
      </c>
      <c r="L391" s="14">
        <v>0.55000000000000004</v>
      </c>
    </row>
    <row r="392" spans="1:12" x14ac:dyDescent="0.3">
      <c r="A392" s="63"/>
      <c r="B392" s="22">
        <v>3</v>
      </c>
      <c r="C392" s="27"/>
      <c r="D392" s="6">
        <v>4.1749999999999998</v>
      </c>
      <c r="E392" s="27">
        <f t="shared" si="32"/>
        <v>0</v>
      </c>
      <c r="F392" s="6">
        <v>0.49299999999999999</v>
      </c>
      <c r="G392" s="27">
        <f t="shared" si="33"/>
        <v>0</v>
      </c>
      <c r="H392" s="6">
        <v>1.194</v>
      </c>
      <c r="I392" s="27">
        <f t="shared" si="34"/>
        <v>0</v>
      </c>
      <c r="J392" s="6">
        <v>0.65900000000000003</v>
      </c>
      <c r="K392" s="27">
        <f t="shared" si="35"/>
        <v>0</v>
      </c>
      <c r="L392" s="14">
        <v>0.65</v>
      </c>
    </row>
    <row r="393" spans="1:12" x14ac:dyDescent="0.3">
      <c r="A393" s="63"/>
      <c r="B393" s="22">
        <v>4</v>
      </c>
      <c r="C393" s="27"/>
      <c r="D393" s="6">
        <v>4.1749999999999998</v>
      </c>
      <c r="E393" s="27">
        <f t="shared" si="32"/>
        <v>0</v>
      </c>
      <c r="F393" s="6">
        <v>0.49299999999999999</v>
      </c>
      <c r="G393" s="27">
        <f t="shared" si="33"/>
        <v>0</v>
      </c>
      <c r="H393" s="6">
        <v>2.2450000000000001</v>
      </c>
      <c r="I393" s="27">
        <f t="shared" si="34"/>
        <v>0</v>
      </c>
      <c r="J393" s="6">
        <v>0.66900000000000004</v>
      </c>
      <c r="K393" s="27">
        <f t="shared" si="35"/>
        <v>0</v>
      </c>
      <c r="L393" s="14">
        <v>0.67</v>
      </c>
    </row>
    <row r="394" spans="1:12" x14ac:dyDescent="0.3">
      <c r="A394" s="63"/>
      <c r="B394" s="22">
        <v>5</v>
      </c>
      <c r="C394" s="27"/>
      <c r="D394" s="6">
        <v>4.1749999999999998</v>
      </c>
      <c r="E394" s="27">
        <f t="shared" si="32"/>
        <v>0</v>
      </c>
      <c r="F394" s="6">
        <v>0.49299999999999999</v>
      </c>
      <c r="G394" s="27">
        <f t="shared" si="33"/>
        <v>0</v>
      </c>
      <c r="H394" s="6">
        <v>3.17</v>
      </c>
      <c r="I394" s="27">
        <f t="shared" si="34"/>
        <v>0</v>
      </c>
      <c r="J394" s="6">
        <v>0.67800000000000005</v>
      </c>
      <c r="K394" s="27">
        <f t="shared" si="35"/>
        <v>0</v>
      </c>
      <c r="L394" s="14">
        <v>0.69</v>
      </c>
    </row>
    <row r="395" spans="1:12" x14ac:dyDescent="0.3">
      <c r="A395" s="63"/>
      <c r="B395" s="22">
        <v>6</v>
      </c>
      <c r="C395" s="27"/>
      <c r="D395" s="6">
        <v>4.1749999999999998</v>
      </c>
      <c r="E395" s="27">
        <f t="shared" si="32"/>
        <v>0</v>
      </c>
      <c r="F395" s="6">
        <v>0.49299999999999999</v>
      </c>
      <c r="G395" s="27">
        <f t="shared" si="33"/>
        <v>0</v>
      </c>
      <c r="H395" s="6">
        <v>3.9980000000000002</v>
      </c>
      <c r="I395" s="27">
        <f t="shared" si="34"/>
        <v>0</v>
      </c>
      <c r="J395" s="6">
        <v>0.68600000000000005</v>
      </c>
      <c r="K395" s="27">
        <f t="shared" si="35"/>
        <v>0</v>
      </c>
      <c r="L395" s="14">
        <v>0.71</v>
      </c>
    </row>
    <row r="396" spans="1:12" x14ac:dyDescent="0.3">
      <c r="A396" s="63"/>
      <c r="B396" s="22">
        <v>7</v>
      </c>
      <c r="C396" s="27"/>
      <c r="D396" s="6">
        <v>4.1749999999999998</v>
      </c>
      <c r="E396" s="27">
        <f t="shared" si="32"/>
        <v>0</v>
      </c>
      <c r="F396" s="6">
        <v>0.49299999999999999</v>
      </c>
      <c r="G396" s="27">
        <f t="shared" si="33"/>
        <v>0</v>
      </c>
      <c r="H396" s="6">
        <v>4.7539999999999996</v>
      </c>
      <c r="I396" s="27">
        <f t="shared" si="34"/>
        <v>0</v>
      </c>
      <c r="J396" s="6">
        <v>0.69499999999999995</v>
      </c>
      <c r="K396" s="27">
        <f t="shared" si="35"/>
        <v>0</v>
      </c>
      <c r="L396" s="14">
        <v>0.73</v>
      </c>
    </row>
    <row r="397" spans="1:12" x14ac:dyDescent="0.3">
      <c r="A397" s="63"/>
      <c r="B397" s="22">
        <v>8</v>
      </c>
      <c r="C397" s="27"/>
      <c r="D397" s="6">
        <v>4.1749999999999998</v>
      </c>
      <c r="E397" s="27">
        <f t="shared" si="32"/>
        <v>0</v>
      </c>
      <c r="F397" s="6">
        <v>0.49299999999999999</v>
      </c>
      <c r="G397" s="27">
        <f t="shared" si="33"/>
        <v>0</v>
      </c>
      <c r="H397" s="6">
        <v>5.4450000000000003</v>
      </c>
      <c r="I397" s="27">
        <f t="shared" si="34"/>
        <v>0</v>
      </c>
      <c r="J397" s="6">
        <v>0.70199999999999996</v>
      </c>
      <c r="K397" s="27">
        <f t="shared" si="35"/>
        <v>0</v>
      </c>
      <c r="L397" s="14">
        <v>0.75</v>
      </c>
    </row>
    <row r="398" spans="1:12" x14ac:dyDescent="0.3">
      <c r="A398" s="63"/>
      <c r="B398" s="22">
        <v>9</v>
      </c>
      <c r="C398" s="27"/>
      <c r="D398" s="6">
        <v>4.1749999999999998</v>
      </c>
      <c r="E398" s="27">
        <f t="shared" si="32"/>
        <v>0</v>
      </c>
      <c r="F398" s="6">
        <v>0.49299999999999999</v>
      </c>
      <c r="G398" s="27">
        <f t="shared" si="33"/>
        <v>0</v>
      </c>
      <c r="H398" s="6">
        <v>6.0750000000000002</v>
      </c>
      <c r="I398" s="27">
        <f t="shared" si="34"/>
        <v>0</v>
      </c>
      <c r="J398" s="6">
        <v>0.70799999999999996</v>
      </c>
      <c r="K398" s="27">
        <f t="shared" si="35"/>
        <v>0</v>
      </c>
      <c r="L398" s="14">
        <v>0.76</v>
      </c>
    </row>
    <row r="399" spans="1:12" x14ac:dyDescent="0.3">
      <c r="A399" s="63"/>
      <c r="B399" s="22">
        <v>10</v>
      </c>
      <c r="C399" s="27"/>
      <c r="D399" s="6">
        <v>4.1749999999999998</v>
      </c>
      <c r="E399" s="27">
        <f t="shared" si="32"/>
        <v>0</v>
      </c>
      <c r="F399" s="6">
        <v>0.49299999999999999</v>
      </c>
      <c r="G399" s="27">
        <f t="shared" si="33"/>
        <v>0</v>
      </c>
      <c r="H399" s="6">
        <v>6.65</v>
      </c>
      <c r="I399" s="27">
        <f t="shared" si="34"/>
        <v>0</v>
      </c>
      <c r="J399" s="6">
        <v>0.71299999999999997</v>
      </c>
      <c r="K399" s="27">
        <f t="shared" si="35"/>
        <v>0</v>
      </c>
      <c r="L399" s="14">
        <v>0.76</v>
      </c>
    </row>
    <row r="400" spans="1:12" x14ac:dyDescent="0.3">
      <c r="A400" s="63"/>
      <c r="B400" s="22">
        <v>11</v>
      </c>
      <c r="C400" s="27"/>
      <c r="D400" s="6">
        <v>4.1749999999999998</v>
      </c>
      <c r="E400" s="27">
        <f t="shared" si="32"/>
        <v>0</v>
      </c>
      <c r="F400" s="6">
        <v>0.49299999999999999</v>
      </c>
      <c r="G400" s="27">
        <f t="shared" si="33"/>
        <v>0</v>
      </c>
      <c r="H400" s="6">
        <v>7.1760000000000002</v>
      </c>
      <c r="I400" s="27">
        <f t="shared" si="34"/>
        <v>0</v>
      </c>
      <c r="J400" s="6">
        <v>0.71699999999999997</v>
      </c>
      <c r="K400" s="27">
        <f t="shared" si="35"/>
        <v>0</v>
      </c>
      <c r="L400" s="14">
        <v>0.76</v>
      </c>
    </row>
    <row r="401" spans="1:12" x14ac:dyDescent="0.3">
      <c r="A401" s="63"/>
      <c r="B401" s="22">
        <v>12</v>
      </c>
      <c r="C401" s="27"/>
      <c r="D401" s="6">
        <v>4.1749999999999998</v>
      </c>
      <c r="E401" s="27">
        <f t="shared" si="32"/>
        <v>0</v>
      </c>
      <c r="F401" s="6">
        <v>0.49299999999999999</v>
      </c>
      <c r="G401" s="27">
        <f t="shared" si="33"/>
        <v>0</v>
      </c>
      <c r="H401" s="6">
        <v>7.6550000000000002</v>
      </c>
      <c r="I401" s="27">
        <f t="shared" si="34"/>
        <v>0</v>
      </c>
      <c r="J401" s="6">
        <v>0.72</v>
      </c>
      <c r="K401" s="27">
        <f t="shared" si="35"/>
        <v>0</v>
      </c>
      <c r="L401" s="14">
        <v>0.77</v>
      </c>
    </row>
    <row r="402" spans="1:12" x14ac:dyDescent="0.3">
      <c r="A402" s="63"/>
      <c r="B402" s="22">
        <v>13</v>
      </c>
      <c r="C402" s="27"/>
      <c r="D402" s="6">
        <v>4.1749999999999998</v>
      </c>
      <c r="E402" s="27">
        <f t="shared" si="32"/>
        <v>0</v>
      </c>
      <c r="F402" s="6">
        <v>0.49299999999999999</v>
      </c>
      <c r="G402" s="27">
        <f t="shared" si="33"/>
        <v>0</v>
      </c>
      <c r="H402" s="6">
        <v>8.093</v>
      </c>
      <c r="I402" s="27">
        <f t="shared" si="34"/>
        <v>0</v>
      </c>
      <c r="J402" s="6">
        <v>0.72299999999999998</v>
      </c>
      <c r="K402" s="27">
        <f t="shared" si="35"/>
        <v>0</v>
      </c>
      <c r="L402" s="14">
        <v>0.77</v>
      </c>
    </row>
    <row r="403" spans="1:12" x14ac:dyDescent="0.3">
      <c r="A403" s="63"/>
      <c r="B403" s="22">
        <v>14</v>
      </c>
      <c r="C403" s="27"/>
      <c r="D403" s="6">
        <v>4.1749999999999998</v>
      </c>
      <c r="E403" s="27">
        <f t="shared" si="32"/>
        <v>0</v>
      </c>
      <c r="F403" s="6">
        <v>0.49299999999999999</v>
      </c>
      <c r="G403" s="27">
        <f t="shared" si="33"/>
        <v>0</v>
      </c>
      <c r="H403" s="6">
        <v>8.4930000000000003</v>
      </c>
      <c r="I403" s="27">
        <f t="shared" si="34"/>
        <v>0</v>
      </c>
      <c r="J403" s="6">
        <v>0.72499999999999998</v>
      </c>
      <c r="K403" s="27">
        <f t="shared" si="35"/>
        <v>0</v>
      </c>
      <c r="L403" s="14">
        <v>0.77</v>
      </c>
    </row>
    <row r="404" spans="1:12" ht="16.2" x14ac:dyDescent="0.3">
      <c r="A404" s="63"/>
      <c r="B404" s="22" t="s">
        <v>98</v>
      </c>
      <c r="C404" s="27"/>
      <c r="D404" s="6">
        <v>4.1749999999999998</v>
      </c>
      <c r="E404" s="27">
        <f t="shared" si="32"/>
        <v>0</v>
      </c>
      <c r="F404" s="6">
        <v>0.49299999999999999</v>
      </c>
      <c r="G404" s="27">
        <f t="shared" si="33"/>
        <v>0</v>
      </c>
      <c r="H404" s="6">
        <v>8.6839999999999993</v>
      </c>
      <c r="I404" s="27">
        <f t="shared" si="34"/>
        <v>0</v>
      </c>
      <c r="J404" s="6">
        <v>0.72499999999999998</v>
      </c>
      <c r="K404" s="27">
        <f t="shared" si="35"/>
        <v>0</v>
      </c>
      <c r="L404" s="14">
        <v>0.77</v>
      </c>
    </row>
    <row r="405" spans="1:12" x14ac:dyDescent="0.3">
      <c r="A405" s="63"/>
      <c r="B405" s="19" t="s">
        <v>93</v>
      </c>
      <c r="C405" s="5"/>
      <c r="D405" s="5"/>
      <c r="E405" s="5" t="s">
        <v>94</v>
      </c>
      <c r="F405" s="25">
        <f>SUM(E390:E404)</f>
        <v>0</v>
      </c>
      <c r="G405" s="5" t="s">
        <v>95</v>
      </c>
      <c r="H405" s="25">
        <f>SUM(G390:G404)</f>
        <v>0</v>
      </c>
      <c r="I405" s="5" t="s">
        <v>96</v>
      </c>
      <c r="J405" s="25">
        <f>SUM(I390:I404)</f>
        <v>0</v>
      </c>
      <c r="K405" s="5" t="s">
        <v>97</v>
      </c>
      <c r="L405" s="25">
        <f>SUM(K390:K404)</f>
        <v>0</v>
      </c>
    </row>
    <row r="406" spans="1:12" x14ac:dyDescent="0.3">
      <c r="A406" s="63"/>
      <c r="L406" s="13"/>
    </row>
    <row r="407" spans="1:12" x14ac:dyDescent="0.3">
      <c r="A407" s="63"/>
      <c r="B407" s="60" t="s">
        <v>105</v>
      </c>
      <c r="C407" s="61"/>
      <c r="D407" s="5" t="e">
        <f>(H405+L405)/(F405+J405)</f>
        <v>#DIV/0!</v>
      </c>
      <c r="L407" s="13"/>
    </row>
    <row r="408" spans="1:12" x14ac:dyDescent="0.3">
      <c r="A408" s="63"/>
      <c r="L408" s="13"/>
    </row>
    <row r="409" spans="1:12" x14ac:dyDescent="0.3">
      <c r="A409" s="63"/>
      <c r="B409" t="s">
        <v>66</v>
      </c>
      <c r="L409" s="13"/>
    </row>
    <row r="410" spans="1:12" x14ac:dyDescent="0.3">
      <c r="A410" s="63"/>
      <c r="B410" t="s">
        <v>108</v>
      </c>
      <c r="L410" s="13"/>
    </row>
    <row r="411" spans="1:12" x14ac:dyDescent="0.3">
      <c r="A411" s="63"/>
      <c r="B411" t="s">
        <v>109</v>
      </c>
      <c r="L411" s="13"/>
    </row>
    <row r="412" spans="1:12" x14ac:dyDescent="0.3">
      <c r="A412" s="63"/>
      <c r="B412" t="s">
        <v>110</v>
      </c>
      <c r="L412" s="13"/>
    </row>
    <row r="413" spans="1:12" x14ac:dyDescent="0.3">
      <c r="A413" s="63"/>
      <c r="B413" t="s">
        <v>111</v>
      </c>
      <c r="L413" s="13"/>
    </row>
    <row r="414" spans="1:12" ht="15" thickBot="1" x14ac:dyDescent="0.35">
      <c r="A414" s="64"/>
      <c r="B414" s="16" t="s">
        <v>112</v>
      </c>
      <c r="C414" s="16"/>
      <c r="D414" s="16"/>
      <c r="E414" s="16"/>
      <c r="F414" s="16"/>
      <c r="G414" s="16"/>
      <c r="H414" s="16"/>
      <c r="I414" s="16"/>
      <c r="J414" s="16"/>
      <c r="K414" s="16"/>
      <c r="L414" s="18"/>
    </row>
    <row r="417" spans="1:5" ht="15" thickBot="1" x14ac:dyDescent="0.35"/>
    <row r="418" spans="1:5" x14ac:dyDescent="0.3">
      <c r="A418" s="62">
        <v>4</v>
      </c>
      <c r="B418" s="54" t="s">
        <v>33</v>
      </c>
      <c r="C418" s="55"/>
      <c r="D418" s="55"/>
      <c r="E418" s="56"/>
    </row>
    <row r="419" spans="1:5" x14ac:dyDescent="0.3">
      <c r="A419" s="63"/>
      <c r="B419" s="57" t="str">
        <f ca="1">"FOR CALENDAR YEAR " &amp; 'NAC 687B.230.3'!$B$4</f>
        <v>FOR CALENDAR YEAR 2025</v>
      </c>
      <c r="C419" s="58"/>
      <c r="D419" s="58"/>
      <c r="E419" s="59"/>
    </row>
    <row r="420" spans="1:5" x14ac:dyDescent="0.3">
      <c r="A420" s="63"/>
      <c r="B420" s="11"/>
      <c r="C420" s="11"/>
      <c r="D420" s="11"/>
      <c r="E420" s="12"/>
    </row>
    <row r="421" spans="1:5" x14ac:dyDescent="0.3">
      <c r="A421" s="63"/>
      <c r="C421" s="11"/>
      <c r="D421" s="11"/>
      <c r="E421" s="12"/>
    </row>
    <row r="422" spans="1:5" x14ac:dyDescent="0.3">
      <c r="A422" s="63"/>
      <c r="E422" s="13"/>
    </row>
    <row r="423" spans="1:5" ht="16.2" x14ac:dyDescent="0.3">
      <c r="A423" s="63"/>
      <c r="B423" s="19" t="s">
        <v>34</v>
      </c>
      <c r="C423" s="25"/>
      <c r="D423" s="5" t="s">
        <v>35</v>
      </c>
      <c r="E423" s="26"/>
    </row>
    <row r="424" spans="1:5" x14ac:dyDescent="0.3">
      <c r="A424" s="63"/>
      <c r="B424" s="19" t="s">
        <v>36</v>
      </c>
      <c r="C424" s="5" t="s">
        <v>119</v>
      </c>
      <c r="D424" s="5" t="s">
        <v>29</v>
      </c>
      <c r="E424" s="26" t="e">
        <f>'Company Information'!$C$3</f>
        <v>#N/A</v>
      </c>
    </row>
    <row r="425" spans="1:5" x14ac:dyDescent="0.3">
      <c r="A425" s="63"/>
      <c r="B425" s="19" t="s">
        <v>37</v>
      </c>
      <c r="C425" s="25">
        <f>C287</f>
        <v>0</v>
      </c>
      <c r="D425" s="5" t="s">
        <v>38</v>
      </c>
      <c r="E425" s="25">
        <f>E287</f>
        <v>0</v>
      </c>
    </row>
    <row r="426" spans="1:5" x14ac:dyDescent="0.3">
      <c r="A426" s="63"/>
      <c r="B426" s="19" t="s">
        <v>39</v>
      </c>
      <c r="C426" s="25">
        <f>C288</f>
        <v>0</v>
      </c>
      <c r="D426" s="5" t="s">
        <v>40</v>
      </c>
      <c r="E426" s="25">
        <f>E288</f>
        <v>0</v>
      </c>
    </row>
    <row r="427" spans="1:5" x14ac:dyDescent="0.3">
      <c r="A427" s="63"/>
      <c r="B427" s="19" t="s">
        <v>41</v>
      </c>
      <c r="C427" s="25">
        <f>C289</f>
        <v>0</v>
      </c>
      <c r="D427" s="5" t="s">
        <v>42</v>
      </c>
      <c r="E427" s="25">
        <f>E289</f>
        <v>0</v>
      </c>
    </row>
    <row r="428" spans="1:5" x14ac:dyDescent="0.3">
      <c r="A428" s="63"/>
      <c r="B428" s="19"/>
      <c r="C428" s="5"/>
      <c r="D428" s="5" t="s">
        <v>43</v>
      </c>
      <c r="E428" s="25">
        <f>E290</f>
        <v>0</v>
      </c>
    </row>
    <row r="429" spans="1:5" x14ac:dyDescent="0.3">
      <c r="A429" s="63"/>
      <c r="E429" s="13"/>
    </row>
    <row r="430" spans="1:5" x14ac:dyDescent="0.3">
      <c r="A430" s="63"/>
      <c r="B430" s="60" t="s">
        <v>44</v>
      </c>
      <c r="C430" s="61"/>
      <c r="D430" s="6" t="s">
        <v>45</v>
      </c>
      <c r="E430" s="14" t="s">
        <v>46</v>
      </c>
    </row>
    <row r="431" spans="1:5" ht="16.2" x14ac:dyDescent="0.3">
      <c r="A431" s="63"/>
      <c r="B431" s="60"/>
      <c r="C431" s="61"/>
      <c r="D431" s="6" t="s">
        <v>48</v>
      </c>
      <c r="E431" s="14" t="s">
        <v>49</v>
      </c>
    </row>
    <row r="432" spans="1:5" x14ac:dyDescent="0.3">
      <c r="A432" s="63"/>
      <c r="B432" s="20">
        <v>1</v>
      </c>
      <c r="C432" s="5" t="s">
        <v>50</v>
      </c>
      <c r="D432" s="25"/>
      <c r="E432" s="26"/>
    </row>
    <row r="433" spans="1:5" x14ac:dyDescent="0.3">
      <c r="A433" s="63"/>
      <c r="B433" s="20"/>
      <c r="C433" s="5" t="s">
        <v>47</v>
      </c>
      <c r="D433" s="25"/>
      <c r="E433" s="26"/>
    </row>
    <row r="434" spans="1:5" ht="16.2" x14ac:dyDescent="0.3">
      <c r="A434" s="63"/>
      <c r="B434" s="20"/>
      <c r="C434" s="5" t="s">
        <v>121</v>
      </c>
      <c r="D434" s="25"/>
      <c r="E434" s="26"/>
    </row>
    <row r="435" spans="1:5" x14ac:dyDescent="0.3">
      <c r="A435" s="63"/>
      <c r="B435" s="20"/>
      <c r="C435" s="5" t="s">
        <v>51</v>
      </c>
      <c r="D435" s="25">
        <f>D433-D434</f>
        <v>0</v>
      </c>
      <c r="E435" s="26">
        <f>E433-E434</f>
        <v>0</v>
      </c>
    </row>
    <row r="436" spans="1:5" x14ac:dyDescent="0.3">
      <c r="A436" s="63"/>
      <c r="B436" s="20">
        <v>2</v>
      </c>
      <c r="C436" s="5" t="s">
        <v>56</v>
      </c>
      <c r="D436" s="25"/>
      <c r="E436" s="26"/>
    </row>
    <row r="437" spans="1:5" x14ac:dyDescent="0.3">
      <c r="A437" s="63"/>
      <c r="B437" s="20">
        <v>3</v>
      </c>
      <c r="C437" s="10" t="s">
        <v>122</v>
      </c>
      <c r="D437" s="25">
        <f>D435+D436</f>
        <v>0</v>
      </c>
      <c r="E437" s="29">
        <f>E435+E436</f>
        <v>0</v>
      </c>
    </row>
    <row r="438" spans="1:5" x14ac:dyDescent="0.3">
      <c r="A438" s="63"/>
      <c r="B438" s="20">
        <v>4</v>
      </c>
      <c r="C438" s="10" t="s">
        <v>55</v>
      </c>
      <c r="D438" s="65"/>
      <c r="E438" s="66"/>
    </row>
    <row r="439" spans="1:5" x14ac:dyDescent="0.3">
      <c r="A439" s="63"/>
      <c r="B439" s="20">
        <v>5</v>
      </c>
      <c r="C439" s="10" t="s">
        <v>54</v>
      </c>
      <c r="D439" s="65"/>
      <c r="E439" s="66"/>
    </row>
    <row r="440" spans="1:5" x14ac:dyDescent="0.3">
      <c r="A440" s="63"/>
      <c r="B440" s="20">
        <v>6</v>
      </c>
      <c r="C440" s="10" t="s">
        <v>53</v>
      </c>
      <c r="D440" s="65"/>
      <c r="E440" s="66"/>
    </row>
    <row r="441" spans="1:5" x14ac:dyDescent="0.3">
      <c r="A441" s="63"/>
      <c r="B441" s="20">
        <v>7</v>
      </c>
      <c r="C441" s="5" t="s">
        <v>52</v>
      </c>
      <c r="D441" s="65"/>
      <c r="E441" s="66"/>
    </row>
    <row r="442" spans="1:5" ht="43.2" x14ac:dyDescent="0.3">
      <c r="A442" s="63"/>
      <c r="B442" s="20">
        <v>8</v>
      </c>
      <c r="C442" s="7" t="s">
        <v>74</v>
      </c>
      <c r="D442" s="65" t="e">
        <f>E437/(D437-D440)</f>
        <v>#DIV/0!</v>
      </c>
      <c r="E442" s="66"/>
    </row>
    <row r="443" spans="1:5" ht="57.6" x14ac:dyDescent="0.3">
      <c r="A443" s="63"/>
      <c r="B443" s="20">
        <v>9</v>
      </c>
      <c r="C443" s="7" t="s">
        <v>73</v>
      </c>
      <c r="D443" s="65"/>
      <c r="E443" s="66"/>
    </row>
    <row r="444" spans="1:5" x14ac:dyDescent="0.3">
      <c r="A444" s="63"/>
      <c r="B444" s="19">
        <v>10</v>
      </c>
      <c r="C444" s="5" t="s">
        <v>72</v>
      </c>
      <c r="D444" s="67" t="e">
        <f>IF(D443&gt;=10000,100%,INDEX(B461:E466,MATCH(D443,C461:C466,-1),3))</f>
        <v>#N/A</v>
      </c>
      <c r="E444" s="68"/>
    </row>
    <row r="445" spans="1:5" ht="72" x14ac:dyDescent="0.3">
      <c r="A445" s="63"/>
      <c r="B445" s="20">
        <v>11</v>
      </c>
      <c r="C445" s="7" t="s">
        <v>71</v>
      </c>
      <c r="D445" s="69" t="e">
        <f>IF(D443&gt;=500,D442+(1-D444),D442)</f>
        <v>#DIV/0!</v>
      </c>
      <c r="E445" s="66"/>
    </row>
    <row r="446" spans="1:5" ht="43.2" x14ac:dyDescent="0.3">
      <c r="A446" s="63"/>
      <c r="B446" s="20">
        <v>12</v>
      </c>
      <c r="C446" s="7" t="s">
        <v>130</v>
      </c>
      <c r="D446" s="65" t="e">
        <f>(D437-D440)*D445</f>
        <v>#DIV/0!</v>
      </c>
      <c r="E446" s="66"/>
    </row>
    <row r="447" spans="1:5" ht="43.2" x14ac:dyDescent="0.3">
      <c r="A447" s="63"/>
      <c r="B447" s="20">
        <v>13</v>
      </c>
      <c r="C447" s="7" t="s">
        <v>129</v>
      </c>
      <c r="D447" s="65">
        <f>IF(D443&gt;500,IF(D445&gt;D441,0,D437-D440-D446/D441),0)</f>
        <v>0</v>
      </c>
      <c r="E447" s="66"/>
    </row>
    <row r="448" spans="1:5" x14ac:dyDescent="0.3">
      <c r="A448" s="63"/>
      <c r="D448" s="9"/>
      <c r="E448" s="15"/>
    </row>
    <row r="449" spans="1:5" ht="15" customHeight="1" x14ac:dyDescent="0.3">
      <c r="A449" s="63"/>
      <c r="B449" s="70" t="s">
        <v>75</v>
      </c>
      <c r="C449" s="70"/>
      <c r="D449" s="70"/>
      <c r="E449" s="71"/>
    </row>
    <row r="450" spans="1:5" x14ac:dyDescent="0.3">
      <c r="A450" s="63"/>
      <c r="D450" s="9"/>
      <c r="E450" s="15"/>
    </row>
    <row r="451" spans="1:5" ht="15" customHeight="1" x14ac:dyDescent="0.3">
      <c r="A451" s="63"/>
      <c r="B451" s="50" t="s">
        <v>76</v>
      </c>
      <c r="C451" s="72"/>
      <c r="D451" s="72"/>
      <c r="E451" s="73"/>
    </row>
    <row r="452" spans="1:5" x14ac:dyDescent="0.3">
      <c r="A452" s="63"/>
      <c r="D452" s="9"/>
      <c r="E452" s="15"/>
    </row>
    <row r="453" spans="1:5" x14ac:dyDescent="0.3">
      <c r="A453" s="63"/>
      <c r="D453" s="23" t="s">
        <v>80</v>
      </c>
      <c r="E453" s="27"/>
    </row>
    <row r="454" spans="1:5" x14ac:dyDescent="0.3">
      <c r="A454" s="63"/>
      <c r="D454" s="6" t="s">
        <v>77</v>
      </c>
      <c r="E454" s="27"/>
    </row>
    <row r="455" spans="1:5" x14ac:dyDescent="0.3">
      <c r="A455" s="63"/>
      <c r="D455" s="23" t="s">
        <v>78</v>
      </c>
      <c r="E455" s="27"/>
    </row>
    <row r="456" spans="1:5" x14ac:dyDescent="0.3">
      <c r="A456" s="63"/>
      <c r="D456" s="6" t="s">
        <v>79</v>
      </c>
      <c r="E456" s="27"/>
    </row>
    <row r="457" spans="1:5" x14ac:dyDescent="0.3">
      <c r="A457" s="63"/>
      <c r="E457" s="13"/>
    </row>
    <row r="458" spans="1:5" x14ac:dyDescent="0.3">
      <c r="A458" s="63"/>
      <c r="C458" s="58" t="s">
        <v>57</v>
      </c>
      <c r="D458" s="58"/>
      <c r="E458" s="13"/>
    </row>
    <row r="459" spans="1:5" x14ac:dyDescent="0.3">
      <c r="A459" s="63"/>
      <c r="C459" s="58" t="s">
        <v>58</v>
      </c>
      <c r="D459" s="58"/>
      <c r="E459" s="13"/>
    </row>
    <row r="460" spans="1:5" x14ac:dyDescent="0.3">
      <c r="A460" s="63"/>
      <c r="C460" s="4" t="s">
        <v>60</v>
      </c>
      <c r="D460" s="4" t="s">
        <v>70</v>
      </c>
      <c r="E460" s="4" t="s">
        <v>157</v>
      </c>
    </row>
    <row r="461" spans="1:5" x14ac:dyDescent="0.3">
      <c r="A461" s="63"/>
      <c r="C461" s="5" t="s">
        <v>61</v>
      </c>
      <c r="D461" s="8">
        <v>1</v>
      </c>
      <c r="E461" s="8">
        <f>1-D461</f>
        <v>0</v>
      </c>
    </row>
    <row r="462" spans="1:5" x14ac:dyDescent="0.3">
      <c r="A462" s="63"/>
      <c r="C462" s="5" t="s">
        <v>62</v>
      </c>
      <c r="D462" s="8">
        <v>0.95</v>
      </c>
      <c r="E462" s="8">
        <f t="shared" ref="E462:E465" si="36">1-D462</f>
        <v>5.0000000000000044E-2</v>
      </c>
    </row>
    <row r="463" spans="1:5" x14ac:dyDescent="0.3">
      <c r="A463" s="63"/>
      <c r="C463" s="5" t="s">
        <v>63</v>
      </c>
      <c r="D463" s="8">
        <v>0.92500000000000004</v>
      </c>
      <c r="E463" s="8">
        <f t="shared" si="36"/>
        <v>7.4999999999999956E-2</v>
      </c>
    </row>
    <row r="464" spans="1:5" x14ac:dyDescent="0.3">
      <c r="A464" s="63"/>
      <c r="C464" s="5" t="s">
        <v>64</v>
      </c>
      <c r="D464" s="8">
        <v>0.9</v>
      </c>
      <c r="E464" s="8">
        <f t="shared" si="36"/>
        <v>9.9999999999999978E-2</v>
      </c>
    </row>
    <row r="465" spans="1:12" x14ac:dyDescent="0.3">
      <c r="A465" s="63"/>
      <c r="C465" s="5" t="s">
        <v>65</v>
      </c>
      <c r="D465" s="8">
        <v>0.85</v>
      </c>
      <c r="E465" s="8">
        <f t="shared" si="36"/>
        <v>0.15000000000000002</v>
      </c>
    </row>
    <row r="466" spans="1:12" x14ac:dyDescent="0.3">
      <c r="A466" s="63"/>
      <c r="C466" s="61" t="s">
        <v>59</v>
      </c>
      <c r="D466" s="61"/>
      <c r="E466" s="8" t="s">
        <v>24</v>
      </c>
    </row>
    <row r="467" spans="1:12" x14ac:dyDescent="0.3">
      <c r="A467" s="63"/>
      <c r="C467" s="9"/>
      <c r="D467" s="9"/>
      <c r="E467" s="13"/>
    </row>
    <row r="468" spans="1:12" x14ac:dyDescent="0.3">
      <c r="A468" s="63"/>
      <c r="B468" t="s">
        <v>66</v>
      </c>
      <c r="C468" s="9"/>
      <c r="D468" s="9"/>
      <c r="E468" s="13"/>
    </row>
    <row r="469" spans="1:12" x14ac:dyDescent="0.3">
      <c r="A469" s="63"/>
      <c r="B469" t="s">
        <v>67</v>
      </c>
      <c r="C469" s="9"/>
      <c r="D469" s="9"/>
      <c r="E469" s="13"/>
    </row>
    <row r="470" spans="1:12" x14ac:dyDescent="0.3">
      <c r="A470" s="63"/>
      <c r="B470" t="s">
        <v>68</v>
      </c>
      <c r="C470" s="9"/>
      <c r="D470" s="9"/>
      <c r="E470" s="13"/>
    </row>
    <row r="471" spans="1:12" x14ac:dyDescent="0.3">
      <c r="A471" s="63"/>
      <c r="B471" t="s">
        <v>69</v>
      </c>
      <c r="C471" s="9"/>
      <c r="D471" s="9"/>
      <c r="E471" s="13"/>
    </row>
    <row r="472" spans="1:12" ht="15" thickBot="1" x14ac:dyDescent="0.35">
      <c r="A472" s="63"/>
      <c r="B472" s="16" t="s">
        <v>81</v>
      </c>
      <c r="C472" s="17"/>
      <c r="D472" s="17"/>
      <c r="E472" s="18"/>
    </row>
    <row r="473" spans="1:12" ht="15" thickBot="1" x14ac:dyDescent="0.35">
      <c r="A473" s="63"/>
      <c r="C473" s="9"/>
      <c r="D473" s="9"/>
    </row>
    <row r="474" spans="1:12" x14ac:dyDescent="0.3">
      <c r="A474" s="63"/>
      <c r="B474" s="54" t="s">
        <v>83</v>
      </c>
      <c r="C474" s="55"/>
      <c r="D474" s="55"/>
      <c r="E474" s="55"/>
      <c r="F474" s="55"/>
      <c r="G474" s="55"/>
      <c r="H474" s="55"/>
      <c r="I474" s="55"/>
      <c r="J474" s="55"/>
      <c r="K474" s="55"/>
      <c r="L474" s="56"/>
    </row>
    <row r="475" spans="1:12" x14ac:dyDescent="0.3">
      <c r="A475" s="63"/>
      <c r="B475" s="57" t="s">
        <v>120</v>
      </c>
      <c r="C475" s="58"/>
      <c r="D475" s="58"/>
      <c r="E475" s="58"/>
      <c r="F475" s="58"/>
      <c r="G475" s="58"/>
      <c r="H475" s="58"/>
      <c r="I475" s="58"/>
      <c r="J475" s="58"/>
      <c r="K475" s="58"/>
      <c r="L475" s="59"/>
    </row>
    <row r="476" spans="1:12" x14ac:dyDescent="0.3">
      <c r="A476" s="63"/>
      <c r="B476" s="11"/>
      <c r="C476" s="11"/>
      <c r="D476" s="11"/>
      <c r="E476" s="11"/>
      <c r="L476" s="13"/>
    </row>
    <row r="477" spans="1:12" x14ac:dyDescent="0.3">
      <c r="A477" s="63"/>
      <c r="B477" s="21" t="s">
        <v>82</v>
      </c>
      <c r="C477" s="11"/>
      <c r="D477" s="11"/>
      <c r="E477" s="11"/>
      <c r="L477" s="13"/>
    </row>
    <row r="478" spans="1:12" x14ac:dyDescent="0.3">
      <c r="A478" s="63"/>
      <c r="L478" s="13"/>
    </row>
    <row r="479" spans="1:12" ht="16.2" x14ac:dyDescent="0.3">
      <c r="A479" s="63"/>
      <c r="B479" s="19" t="s">
        <v>34</v>
      </c>
      <c r="C479" s="5">
        <f>C423</f>
        <v>0</v>
      </c>
      <c r="D479" s="5" t="s">
        <v>35</v>
      </c>
      <c r="E479" s="5">
        <f t="shared" ref="E479:E484" si="37">E423</f>
        <v>0</v>
      </c>
      <c r="L479" s="13"/>
    </row>
    <row r="480" spans="1:12" x14ac:dyDescent="0.3">
      <c r="A480" s="63"/>
      <c r="B480" s="19" t="s">
        <v>36</v>
      </c>
      <c r="C480" s="5" t="str">
        <f>C424</f>
        <v>Nevada</v>
      </c>
      <c r="D480" s="5" t="s">
        <v>29</v>
      </c>
      <c r="E480" s="5" t="e">
        <f t="shared" si="37"/>
        <v>#N/A</v>
      </c>
      <c r="L480" s="13"/>
    </row>
    <row r="481" spans="1:12" x14ac:dyDescent="0.3">
      <c r="A481" s="63"/>
      <c r="B481" s="19" t="s">
        <v>37</v>
      </c>
      <c r="C481" s="5">
        <f>C425</f>
        <v>0</v>
      </c>
      <c r="D481" s="5" t="s">
        <v>38</v>
      </c>
      <c r="E481" s="5">
        <f t="shared" si="37"/>
        <v>0</v>
      </c>
      <c r="L481" s="13"/>
    </row>
    <row r="482" spans="1:12" x14ac:dyDescent="0.3">
      <c r="A482" s="63"/>
      <c r="B482" s="19" t="s">
        <v>39</v>
      </c>
      <c r="C482" s="5">
        <f>C426</f>
        <v>0</v>
      </c>
      <c r="D482" s="5" t="s">
        <v>40</v>
      </c>
      <c r="E482" s="5">
        <f t="shared" si="37"/>
        <v>0</v>
      </c>
      <c r="L482" s="13"/>
    </row>
    <row r="483" spans="1:12" x14ac:dyDescent="0.3">
      <c r="A483" s="63"/>
      <c r="B483" s="19" t="s">
        <v>41</v>
      </c>
      <c r="C483" s="5">
        <f>C427</f>
        <v>0</v>
      </c>
      <c r="D483" s="5" t="s">
        <v>42</v>
      </c>
      <c r="E483" s="5">
        <f t="shared" si="37"/>
        <v>0</v>
      </c>
      <c r="L483" s="13"/>
    </row>
    <row r="484" spans="1:12" x14ac:dyDescent="0.3">
      <c r="A484" s="63"/>
      <c r="B484" s="19"/>
      <c r="C484" s="5"/>
      <c r="D484" s="5" t="s">
        <v>43</v>
      </c>
      <c r="E484" s="5">
        <f t="shared" si="37"/>
        <v>0</v>
      </c>
      <c r="L484" s="13"/>
    </row>
    <row r="485" spans="1:12" x14ac:dyDescent="0.3">
      <c r="A485" s="63"/>
      <c r="L485" s="13"/>
    </row>
    <row r="486" spans="1:12" ht="16.2" x14ac:dyDescent="0.3">
      <c r="A486" s="63"/>
      <c r="B486" s="22" t="s">
        <v>84</v>
      </c>
      <c r="C486" s="6" t="s">
        <v>99</v>
      </c>
      <c r="D486" s="6" t="s">
        <v>85</v>
      </c>
      <c r="E486" s="6" t="s">
        <v>86</v>
      </c>
      <c r="F486" s="6" t="s">
        <v>87</v>
      </c>
      <c r="G486" s="6" t="s">
        <v>88</v>
      </c>
      <c r="H486" s="6" t="s">
        <v>89</v>
      </c>
      <c r="I486" s="6" t="s">
        <v>90</v>
      </c>
      <c r="J486" s="6" t="s">
        <v>91</v>
      </c>
      <c r="K486" s="6" t="s">
        <v>92</v>
      </c>
      <c r="L486" s="14" t="s">
        <v>100</v>
      </c>
    </row>
    <row r="487" spans="1:12" x14ac:dyDescent="0.3">
      <c r="A487" s="63"/>
      <c r="B487" s="22" t="s">
        <v>15</v>
      </c>
      <c r="C487" s="6" t="s">
        <v>101</v>
      </c>
      <c r="D487" s="6" t="s">
        <v>102</v>
      </c>
      <c r="E487" s="6"/>
      <c r="F487" s="6" t="s">
        <v>102</v>
      </c>
      <c r="G487" s="6"/>
      <c r="H487" s="6" t="s">
        <v>102</v>
      </c>
      <c r="I487" s="6"/>
      <c r="J487" s="6" t="s">
        <v>103</v>
      </c>
      <c r="K487" s="6"/>
      <c r="L487" s="14" t="s">
        <v>104</v>
      </c>
    </row>
    <row r="488" spans="1:12" x14ac:dyDescent="0.3">
      <c r="A488" s="63"/>
      <c r="B488" s="22">
        <v>1</v>
      </c>
      <c r="C488" s="27"/>
      <c r="D488" s="6">
        <v>2.77</v>
      </c>
      <c r="E488" s="27">
        <f>C488*D488</f>
        <v>0</v>
      </c>
      <c r="F488" s="6">
        <v>0.50700000000000001</v>
      </c>
      <c r="G488" s="27">
        <f>-E488*F488</f>
        <v>0</v>
      </c>
      <c r="H488" s="6">
        <v>0</v>
      </c>
      <c r="I488" s="27">
        <f>C488*H488</f>
        <v>0</v>
      </c>
      <c r="J488" s="6">
        <v>0</v>
      </c>
      <c r="K488" s="27">
        <f>I488*J488</f>
        <v>0</v>
      </c>
      <c r="L488" s="14">
        <v>0.46</v>
      </c>
    </row>
    <row r="489" spans="1:12" x14ac:dyDescent="0.3">
      <c r="A489" s="63"/>
      <c r="B489" s="22">
        <v>2</v>
      </c>
      <c r="C489" s="27"/>
      <c r="D489" s="6">
        <v>4.1749999999999998</v>
      </c>
      <c r="E489" s="27">
        <f t="shared" ref="E489:E502" si="38">C489*D489</f>
        <v>0</v>
      </c>
      <c r="F489" s="6">
        <v>0.56699999999999995</v>
      </c>
      <c r="G489" s="27">
        <f t="shared" ref="G489:G502" si="39">-E489*F489</f>
        <v>0</v>
      </c>
      <c r="H489" s="6">
        <v>0</v>
      </c>
      <c r="I489" s="27">
        <f t="shared" ref="I489:I502" si="40">C489*H489</f>
        <v>0</v>
      </c>
      <c r="J489" s="6">
        <v>0</v>
      </c>
      <c r="K489" s="27">
        <f t="shared" ref="K489:K502" si="41">I489*J489</f>
        <v>0</v>
      </c>
      <c r="L489" s="14">
        <v>0.63</v>
      </c>
    </row>
    <row r="490" spans="1:12" x14ac:dyDescent="0.3">
      <c r="A490" s="63"/>
      <c r="B490" s="22">
        <v>3</v>
      </c>
      <c r="C490" s="27"/>
      <c r="D490" s="6">
        <v>4.1749999999999998</v>
      </c>
      <c r="E490" s="27">
        <f t="shared" si="38"/>
        <v>0</v>
      </c>
      <c r="F490" s="6">
        <v>0.56699999999999995</v>
      </c>
      <c r="G490" s="27">
        <f t="shared" si="39"/>
        <v>0</v>
      </c>
      <c r="H490" s="6">
        <v>1.194</v>
      </c>
      <c r="I490" s="27">
        <f t="shared" si="40"/>
        <v>0</v>
      </c>
      <c r="J490" s="6">
        <v>0.75900000000000001</v>
      </c>
      <c r="K490" s="27">
        <f t="shared" si="41"/>
        <v>0</v>
      </c>
      <c r="L490" s="14">
        <v>0.75</v>
      </c>
    </row>
    <row r="491" spans="1:12" x14ac:dyDescent="0.3">
      <c r="A491" s="63"/>
      <c r="B491" s="22">
        <v>4</v>
      </c>
      <c r="C491" s="27"/>
      <c r="D491" s="6">
        <v>4.1749999999999998</v>
      </c>
      <c r="E491" s="27">
        <f t="shared" si="38"/>
        <v>0</v>
      </c>
      <c r="F491" s="6">
        <v>0.56699999999999995</v>
      </c>
      <c r="G491" s="27">
        <f t="shared" si="39"/>
        <v>0</v>
      </c>
      <c r="H491" s="6">
        <v>2.2450000000000001</v>
      </c>
      <c r="I491" s="27">
        <f t="shared" si="40"/>
        <v>0</v>
      </c>
      <c r="J491" s="6">
        <v>0.77100000000000002</v>
      </c>
      <c r="K491" s="27">
        <f t="shared" si="41"/>
        <v>0</v>
      </c>
      <c r="L491" s="14">
        <v>0.77</v>
      </c>
    </row>
    <row r="492" spans="1:12" x14ac:dyDescent="0.3">
      <c r="A492" s="63"/>
      <c r="B492" s="22">
        <v>5</v>
      </c>
      <c r="C492" s="27"/>
      <c r="D492" s="6">
        <v>4.1749999999999998</v>
      </c>
      <c r="E492" s="27">
        <f t="shared" si="38"/>
        <v>0</v>
      </c>
      <c r="F492" s="6">
        <v>0.56699999999999995</v>
      </c>
      <c r="G492" s="27">
        <f t="shared" si="39"/>
        <v>0</v>
      </c>
      <c r="H492" s="6">
        <v>3.17</v>
      </c>
      <c r="I492" s="27">
        <f t="shared" si="40"/>
        <v>0</v>
      </c>
      <c r="J492" s="6">
        <v>0.78200000000000003</v>
      </c>
      <c r="K492" s="27">
        <f t="shared" si="41"/>
        <v>0</v>
      </c>
      <c r="L492" s="14">
        <v>0.8</v>
      </c>
    </row>
    <row r="493" spans="1:12" x14ac:dyDescent="0.3">
      <c r="A493" s="63"/>
      <c r="B493" s="22">
        <v>6</v>
      </c>
      <c r="C493" s="27"/>
      <c r="D493" s="6">
        <v>4.1749999999999998</v>
      </c>
      <c r="E493" s="27">
        <f t="shared" si="38"/>
        <v>0</v>
      </c>
      <c r="F493" s="6">
        <v>0.56699999999999995</v>
      </c>
      <c r="G493" s="27">
        <f t="shared" si="39"/>
        <v>0</v>
      </c>
      <c r="H493" s="6">
        <v>3.9980000000000002</v>
      </c>
      <c r="I493" s="27">
        <f t="shared" si="40"/>
        <v>0</v>
      </c>
      <c r="J493" s="6">
        <v>0.79200000000000004</v>
      </c>
      <c r="K493" s="27">
        <f t="shared" si="41"/>
        <v>0</v>
      </c>
      <c r="L493" s="14">
        <v>0.82</v>
      </c>
    </row>
    <row r="494" spans="1:12" x14ac:dyDescent="0.3">
      <c r="A494" s="63"/>
      <c r="B494" s="22">
        <v>7</v>
      </c>
      <c r="C494" s="27"/>
      <c r="D494" s="6">
        <v>4.1749999999999998</v>
      </c>
      <c r="E494" s="27">
        <f t="shared" si="38"/>
        <v>0</v>
      </c>
      <c r="F494" s="6">
        <v>0.56699999999999995</v>
      </c>
      <c r="G494" s="27">
        <f t="shared" si="39"/>
        <v>0</v>
      </c>
      <c r="H494" s="6">
        <v>4.7539999999999996</v>
      </c>
      <c r="I494" s="27">
        <f t="shared" si="40"/>
        <v>0</v>
      </c>
      <c r="J494" s="6">
        <v>0.80200000000000005</v>
      </c>
      <c r="K494" s="27">
        <f t="shared" si="41"/>
        <v>0</v>
      </c>
      <c r="L494" s="14">
        <v>0.84</v>
      </c>
    </row>
    <row r="495" spans="1:12" x14ac:dyDescent="0.3">
      <c r="A495" s="63"/>
      <c r="B495" s="22">
        <v>8</v>
      </c>
      <c r="C495" s="27"/>
      <c r="D495" s="6">
        <v>4.1749999999999998</v>
      </c>
      <c r="E495" s="27">
        <f t="shared" si="38"/>
        <v>0</v>
      </c>
      <c r="F495" s="6">
        <v>0.56699999999999995</v>
      </c>
      <c r="G495" s="27">
        <f t="shared" si="39"/>
        <v>0</v>
      </c>
      <c r="H495" s="6">
        <v>5.4450000000000003</v>
      </c>
      <c r="I495" s="27">
        <f t="shared" si="40"/>
        <v>0</v>
      </c>
      <c r="J495" s="6">
        <v>0.81100000000000005</v>
      </c>
      <c r="K495" s="27">
        <f t="shared" si="41"/>
        <v>0</v>
      </c>
      <c r="L495" s="14">
        <v>0.87</v>
      </c>
    </row>
    <row r="496" spans="1:12" x14ac:dyDescent="0.3">
      <c r="A496" s="63"/>
      <c r="B496" s="22">
        <v>9</v>
      </c>
      <c r="C496" s="27"/>
      <c r="D496" s="6">
        <v>4.1749999999999998</v>
      </c>
      <c r="E496" s="27">
        <f t="shared" si="38"/>
        <v>0</v>
      </c>
      <c r="F496" s="6">
        <v>0.56699999999999995</v>
      </c>
      <c r="G496" s="27">
        <f t="shared" si="39"/>
        <v>0</v>
      </c>
      <c r="H496" s="6">
        <v>6.0750000000000002</v>
      </c>
      <c r="I496" s="27">
        <f t="shared" si="40"/>
        <v>0</v>
      </c>
      <c r="J496" s="6">
        <v>0.81799999999999995</v>
      </c>
      <c r="K496" s="27">
        <f t="shared" si="41"/>
        <v>0</v>
      </c>
      <c r="L496" s="14">
        <v>0.88</v>
      </c>
    </row>
    <row r="497" spans="1:12" x14ac:dyDescent="0.3">
      <c r="A497" s="63"/>
      <c r="B497" s="22">
        <v>10</v>
      </c>
      <c r="C497" s="27"/>
      <c r="D497" s="6">
        <v>4.1749999999999998</v>
      </c>
      <c r="E497" s="27">
        <f t="shared" si="38"/>
        <v>0</v>
      </c>
      <c r="F497" s="6">
        <v>0.56699999999999995</v>
      </c>
      <c r="G497" s="27">
        <f t="shared" si="39"/>
        <v>0</v>
      </c>
      <c r="H497" s="6">
        <v>6.65</v>
      </c>
      <c r="I497" s="27">
        <f t="shared" si="40"/>
        <v>0</v>
      </c>
      <c r="J497" s="6">
        <v>0.82399999999999995</v>
      </c>
      <c r="K497" s="27">
        <f t="shared" si="41"/>
        <v>0</v>
      </c>
      <c r="L497" s="14">
        <v>0.88</v>
      </c>
    </row>
    <row r="498" spans="1:12" x14ac:dyDescent="0.3">
      <c r="A498" s="63"/>
      <c r="B498" s="22">
        <v>11</v>
      </c>
      <c r="C498" s="27"/>
      <c r="D498" s="6">
        <v>4.1749999999999998</v>
      </c>
      <c r="E498" s="27">
        <f t="shared" si="38"/>
        <v>0</v>
      </c>
      <c r="F498" s="6">
        <v>0.56699999999999995</v>
      </c>
      <c r="G498" s="27">
        <f t="shared" si="39"/>
        <v>0</v>
      </c>
      <c r="H498" s="6">
        <v>7.1760000000000002</v>
      </c>
      <c r="I498" s="27">
        <f t="shared" si="40"/>
        <v>0</v>
      </c>
      <c r="J498" s="6">
        <v>0.82799999999999996</v>
      </c>
      <c r="K498" s="27">
        <f t="shared" si="41"/>
        <v>0</v>
      </c>
      <c r="L498" s="14">
        <v>0.88</v>
      </c>
    </row>
    <row r="499" spans="1:12" x14ac:dyDescent="0.3">
      <c r="A499" s="63"/>
      <c r="B499" s="22">
        <v>12</v>
      </c>
      <c r="C499" s="27"/>
      <c r="D499" s="6">
        <v>4.1749999999999998</v>
      </c>
      <c r="E499" s="27">
        <f t="shared" si="38"/>
        <v>0</v>
      </c>
      <c r="F499" s="6">
        <v>0.56699999999999995</v>
      </c>
      <c r="G499" s="27">
        <f t="shared" si="39"/>
        <v>0</v>
      </c>
      <c r="H499" s="6">
        <v>7.6550000000000002</v>
      </c>
      <c r="I499" s="27">
        <f t="shared" si="40"/>
        <v>0</v>
      </c>
      <c r="J499" s="6">
        <v>0.83099999999999996</v>
      </c>
      <c r="K499" s="27">
        <f t="shared" si="41"/>
        <v>0</v>
      </c>
      <c r="L499" s="14">
        <v>0.88</v>
      </c>
    </row>
    <row r="500" spans="1:12" x14ac:dyDescent="0.3">
      <c r="A500" s="63"/>
      <c r="B500" s="22">
        <v>13</v>
      </c>
      <c r="C500" s="27"/>
      <c r="D500" s="6">
        <v>4.1749999999999998</v>
      </c>
      <c r="E500" s="27">
        <f t="shared" si="38"/>
        <v>0</v>
      </c>
      <c r="F500" s="6">
        <v>0.56699999999999995</v>
      </c>
      <c r="G500" s="27">
        <f t="shared" si="39"/>
        <v>0</v>
      </c>
      <c r="H500" s="6">
        <v>8.093</v>
      </c>
      <c r="I500" s="27">
        <f t="shared" si="40"/>
        <v>0</v>
      </c>
      <c r="J500" s="6">
        <v>0.83399999999999996</v>
      </c>
      <c r="K500" s="27">
        <f t="shared" si="41"/>
        <v>0</v>
      </c>
      <c r="L500" s="14">
        <v>0.89</v>
      </c>
    </row>
    <row r="501" spans="1:12" x14ac:dyDescent="0.3">
      <c r="A501" s="63"/>
      <c r="B501" s="22">
        <v>14</v>
      </c>
      <c r="C501" s="27"/>
      <c r="D501" s="6">
        <v>4.1749999999999998</v>
      </c>
      <c r="E501" s="27">
        <f t="shared" si="38"/>
        <v>0</v>
      </c>
      <c r="F501" s="6">
        <v>0.56699999999999995</v>
      </c>
      <c r="G501" s="27">
        <f t="shared" si="39"/>
        <v>0</v>
      </c>
      <c r="H501" s="6">
        <v>8.4930000000000003</v>
      </c>
      <c r="I501" s="27">
        <f t="shared" si="40"/>
        <v>0</v>
      </c>
      <c r="J501" s="6">
        <v>0.83699999999999997</v>
      </c>
      <c r="K501" s="27">
        <f t="shared" si="41"/>
        <v>0</v>
      </c>
      <c r="L501" s="14">
        <v>0.89</v>
      </c>
    </row>
    <row r="502" spans="1:12" ht="16.2" x14ac:dyDescent="0.3">
      <c r="A502" s="63"/>
      <c r="B502" s="22" t="s">
        <v>98</v>
      </c>
      <c r="C502" s="27"/>
      <c r="D502" s="6">
        <v>4.1749999999999998</v>
      </c>
      <c r="E502" s="27">
        <f t="shared" si="38"/>
        <v>0</v>
      </c>
      <c r="F502" s="6">
        <v>0.56699999999999995</v>
      </c>
      <c r="G502" s="27">
        <f t="shared" si="39"/>
        <v>0</v>
      </c>
      <c r="H502" s="6">
        <v>8.6839999999999993</v>
      </c>
      <c r="I502" s="27">
        <f t="shared" si="40"/>
        <v>0</v>
      </c>
      <c r="J502" s="6">
        <v>0.83799999999999997</v>
      </c>
      <c r="K502" s="27">
        <f t="shared" si="41"/>
        <v>0</v>
      </c>
      <c r="L502" s="14">
        <v>0.89</v>
      </c>
    </row>
    <row r="503" spans="1:12" x14ac:dyDescent="0.3">
      <c r="A503" s="63"/>
      <c r="B503" s="19" t="s">
        <v>93</v>
      </c>
      <c r="C503" s="5"/>
      <c r="D503" s="5"/>
      <c r="E503" s="5" t="s">
        <v>94</v>
      </c>
      <c r="F503" s="25">
        <f>SUM(E488:E502)</f>
        <v>0</v>
      </c>
      <c r="G503" s="5" t="s">
        <v>95</v>
      </c>
      <c r="H503" s="25">
        <f>SUM(G488:G502)</f>
        <v>0</v>
      </c>
      <c r="I503" s="5" t="s">
        <v>96</v>
      </c>
      <c r="J503" s="25">
        <f>SUM(I488:I502)</f>
        <v>0</v>
      </c>
      <c r="K503" s="5" t="s">
        <v>97</v>
      </c>
      <c r="L503" s="25">
        <f>SUM(K488:K502)</f>
        <v>0</v>
      </c>
    </row>
    <row r="504" spans="1:12" x14ac:dyDescent="0.3">
      <c r="A504" s="63"/>
      <c r="L504" s="13"/>
    </row>
    <row r="505" spans="1:12" x14ac:dyDescent="0.3">
      <c r="A505" s="63"/>
      <c r="B505" s="60" t="s">
        <v>105</v>
      </c>
      <c r="C505" s="61"/>
      <c r="D505" s="5" t="e">
        <f>(H503+L503)/(F503+J503)</f>
        <v>#DIV/0!</v>
      </c>
      <c r="L505" s="13"/>
    </row>
    <row r="506" spans="1:12" x14ac:dyDescent="0.3">
      <c r="A506" s="63"/>
      <c r="L506" s="13"/>
    </row>
    <row r="507" spans="1:12" x14ac:dyDescent="0.3">
      <c r="A507" s="63"/>
      <c r="B507" t="s">
        <v>66</v>
      </c>
      <c r="L507" s="13"/>
    </row>
    <row r="508" spans="1:12" x14ac:dyDescent="0.3">
      <c r="A508" s="63"/>
      <c r="B508" t="s">
        <v>118</v>
      </c>
      <c r="L508" s="13"/>
    </row>
    <row r="509" spans="1:12" x14ac:dyDescent="0.3">
      <c r="A509" s="63"/>
      <c r="B509" t="s">
        <v>109</v>
      </c>
      <c r="L509" s="13"/>
    </row>
    <row r="510" spans="1:12" x14ac:dyDescent="0.3">
      <c r="A510" s="63"/>
      <c r="B510" t="s">
        <v>110</v>
      </c>
      <c r="L510" s="13"/>
    </row>
    <row r="511" spans="1:12" x14ac:dyDescent="0.3">
      <c r="A511" s="63"/>
      <c r="B511" t="s">
        <v>111</v>
      </c>
      <c r="L511" s="13"/>
    </row>
    <row r="512" spans="1:12" ht="15" thickBot="1" x14ac:dyDescent="0.35">
      <c r="A512" s="63"/>
      <c r="B512" s="16" t="s">
        <v>112</v>
      </c>
      <c r="C512" s="16"/>
      <c r="D512" s="16"/>
      <c r="E512" s="16"/>
      <c r="F512" s="16"/>
      <c r="G512" s="16"/>
      <c r="H512" s="16"/>
      <c r="I512" s="16"/>
      <c r="J512" s="16"/>
      <c r="K512" s="16"/>
      <c r="L512" s="18"/>
    </row>
    <row r="513" spans="1:12" ht="15" thickBot="1" x14ac:dyDescent="0.35">
      <c r="A513" s="63"/>
    </row>
    <row r="514" spans="1:12" x14ac:dyDescent="0.3">
      <c r="A514" s="63"/>
      <c r="B514" s="54" t="s">
        <v>113</v>
      </c>
      <c r="C514" s="55"/>
      <c r="D514" s="55"/>
      <c r="E514" s="55"/>
      <c r="F514" s="55"/>
      <c r="G514" s="55"/>
      <c r="H514" s="55"/>
      <c r="I514" s="55"/>
      <c r="J514" s="55"/>
      <c r="K514" s="55"/>
      <c r="L514" s="56"/>
    </row>
    <row r="515" spans="1:12" x14ac:dyDescent="0.3">
      <c r="A515" s="63"/>
      <c r="B515" s="57" t="s">
        <v>120</v>
      </c>
      <c r="C515" s="58"/>
      <c r="D515" s="58"/>
      <c r="E515" s="58"/>
      <c r="F515" s="58"/>
      <c r="G515" s="58"/>
      <c r="H515" s="58"/>
      <c r="I515" s="58"/>
      <c r="J515" s="58"/>
      <c r="K515" s="58"/>
      <c r="L515" s="59"/>
    </row>
    <row r="516" spans="1:12" x14ac:dyDescent="0.3">
      <c r="A516" s="63"/>
      <c r="B516" s="11"/>
      <c r="C516" s="11"/>
      <c r="D516" s="11"/>
      <c r="E516" s="11"/>
      <c r="L516" s="13"/>
    </row>
    <row r="517" spans="1:12" x14ac:dyDescent="0.3">
      <c r="A517" s="63"/>
      <c r="B517" s="21" t="s">
        <v>82</v>
      </c>
      <c r="C517" s="11"/>
      <c r="D517" s="11"/>
      <c r="E517" s="11"/>
      <c r="L517" s="13"/>
    </row>
    <row r="518" spans="1:12" x14ac:dyDescent="0.3">
      <c r="A518" s="63"/>
      <c r="L518" s="13"/>
    </row>
    <row r="519" spans="1:12" ht="16.2" x14ac:dyDescent="0.3">
      <c r="A519" s="63"/>
      <c r="B519" s="19" t="s">
        <v>34</v>
      </c>
      <c r="C519" s="5">
        <f>C479</f>
        <v>0</v>
      </c>
      <c r="D519" s="5" t="s">
        <v>35</v>
      </c>
      <c r="E519" s="5">
        <f>E479</f>
        <v>0</v>
      </c>
      <c r="L519" s="13"/>
    </row>
    <row r="520" spans="1:12" x14ac:dyDescent="0.3">
      <c r="A520" s="63"/>
      <c r="B520" s="19" t="s">
        <v>36</v>
      </c>
      <c r="C520" s="5" t="str">
        <f t="shared" ref="C520:C523" si="42">C480</f>
        <v>Nevada</v>
      </c>
      <c r="D520" s="5" t="s">
        <v>29</v>
      </c>
      <c r="E520" s="5" t="e">
        <f t="shared" ref="E520:E524" si="43">E480</f>
        <v>#N/A</v>
      </c>
      <c r="L520" s="13"/>
    </row>
    <row r="521" spans="1:12" x14ac:dyDescent="0.3">
      <c r="A521" s="63"/>
      <c r="B521" s="19" t="s">
        <v>37</v>
      </c>
      <c r="C521" s="5">
        <f t="shared" si="42"/>
        <v>0</v>
      </c>
      <c r="D521" s="5" t="s">
        <v>38</v>
      </c>
      <c r="E521" s="5">
        <f t="shared" si="43"/>
        <v>0</v>
      </c>
      <c r="L521" s="13"/>
    </row>
    <row r="522" spans="1:12" x14ac:dyDescent="0.3">
      <c r="A522" s="63"/>
      <c r="B522" s="19" t="s">
        <v>39</v>
      </c>
      <c r="C522" s="5">
        <f t="shared" si="42"/>
        <v>0</v>
      </c>
      <c r="D522" s="5" t="s">
        <v>40</v>
      </c>
      <c r="E522" s="5">
        <f t="shared" si="43"/>
        <v>0</v>
      </c>
      <c r="L522" s="13"/>
    </row>
    <row r="523" spans="1:12" x14ac:dyDescent="0.3">
      <c r="A523" s="63"/>
      <c r="B523" s="19" t="s">
        <v>41</v>
      </c>
      <c r="C523" s="5">
        <f t="shared" si="42"/>
        <v>0</v>
      </c>
      <c r="D523" s="5" t="s">
        <v>42</v>
      </c>
      <c r="E523" s="5">
        <f t="shared" si="43"/>
        <v>0</v>
      </c>
      <c r="L523" s="13"/>
    </row>
    <row r="524" spans="1:12" x14ac:dyDescent="0.3">
      <c r="A524" s="63"/>
      <c r="B524" s="19"/>
      <c r="C524" s="5"/>
      <c r="D524" s="5" t="s">
        <v>43</v>
      </c>
      <c r="E524" s="5">
        <f t="shared" si="43"/>
        <v>0</v>
      </c>
      <c r="L524" s="13"/>
    </row>
    <row r="525" spans="1:12" x14ac:dyDescent="0.3">
      <c r="A525" s="63"/>
      <c r="L525" s="13"/>
    </row>
    <row r="526" spans="1:12" ht="16.2" x14ac:dyDescent="0.3">
      <c r="A526" s="63"/>
      <c r="B526" s="22" t="s">
        <v>84</v>
      </c>
      <c r="C526" s="6" t="s">
        <v>99</v>
      </c>
      <c r="D526" s="6" t="s">
        <v>85</v>
      </c>
      <c r="E526" s="6" t="s">
        <v>86</v>
      </c>
      <c r="F526" s="6" t="s">
        <v>87</v>
      </c>
      <c r="G526" s="6" t="s">
        <v>88</v>
      </c>
      <c r="H526" s="6" t="s">
        <v>89</v>
      </c>
      <c r="I526" s="6" t="s">
        <v>90</v>
      </c>
      <c r="J526" s="6" t="s">
        <v>91</v>
      </c>
      <c r="K526" s="6" t="s">
        <v>92</v>
      </c>
      <c r="L526" s="14" t="s">
        <v>100</v>
      </c>
    </row>
    <row r="527" spans="1:12" x14ac:dyDescent="0.3">
      <c r="A527" s="63"/>
      <c r="B527" s="22" t="s">
        <v>15</v>
      </c>
      <c r="C527" s="6" t="s">
        <v>101</v>
      </c>
      <c r="D527" s="6" t="s">
        <v>102</v>
      </c>
      <c r="E527" s="6"/>
      <c r="F527" s="6" t="s">
        <v>102</v>
      </c>
      <c r="G527" s="6"/>
      <c r="H527" s="6" t="s">
        <v>102</v>
      </c>
      <c r="I527" s="6"/>
      <c r="J527" s="6" t="s">
        <v>103</v>
      </c>
      <c r="K527" s="6"/>
      <c r="L527" s="14" t="s">
        <v>104</v>
      </c>
    </row>
    <row r="528" spans="1:12" x14ac:dyDescent="0.3">
      <c r="A528" s="63"/>
      <c r="B528" s="22">
        <v>1</v>
      </c>
      <c r="C528" s="27"/>
      <c r="D528" s="6">
        <v>2.77</v>
      </c>
      <c r="E528" s="27">
        <f>C528*D528</f>
        <v>0</v>
      </c>
      <c r="F528" s="6">
        <v>0.442</v>
      </c>
      <c r="G528" s="27">
        <f>E528*F528</f>
        <v>0</v>
      </c>
      <c r="H528" s="6">
        <v>0</v>
      </c>
      <c r="I528" s="27">
        <f>C528*H528</f>
        <v>0</v>
      </c>
      <c r="J528" s="6">
        <v>0</v>
      </c>
      <c r="K528" s="27">
        <f>I528*J528</f>
        <v>0</v>
      </c>
      <c r="L528" s="14">
        <v>0.4</v>
      </c>
    </row>
    <row r="529" spans="1:12" x14ac:dyDescent="0.3">
      <c r="A529" s="63"/>
      <c r="B529" s="22">
        <v>2</v>
      </c>
      <c r="C529" s="27"/>
      <c r="D529" s="6">
        <v>4.1749999999999998</v>
      </c>
      <c r="E529" s="27">
        <f t="shared" ref="E529:E542" si="44">C529*D529</f>
        <v>0</v>
      </c>
      <c r="F529" s="6">
        <v>0.49299999999999999</v>
      </c>
      <c r="G529" s="27">
        <f t="shared" ref="G529:G542" si="45">E529*F529</f>
        <v>0</v>
      </c>
      <c r="H529" s="6">
        <v>0</v>
      </c>
      <c r="I529" s="27">
        <f t="shared" ref="I529:I542" si="46">C529*H529</f>
        <v>0</v>
      </c>
      <c r="J529" s="6">
        <v>0</v>
      </c>
      <c r="K529" s="27">
        <f t="shared" ref="K529:K542" si="47">I529*J529</f>
        <v>0</v>
      </c>
      <c r="L529" s="14">
        <v>0.55000000000000004</v>
      </c>
    </row>
    <row r="530" spans="1:12" x14ac:dyDescent="0.3">
      <c r="A530" s="63"/>
      <c r="B530" s="22">
        <v>3</v>
      </c>
      <c r="C530" s="27"/>
      <c r="D530" s="6">
        <v>4.1749999999999998</v>
      </c>
      <c r="E530" s="27">
        <f t="shared" si="44"/>
        <v>0</v>
      </c>
      <c r="F530" s="6">
        <v>0.49299999999999999</v>
      </c>
      <c r="G530" s="27">
        <f t="shared" si="45"/>
        <v>0</v>
      </c>
      <c r="H530" s="6">
        <v>1.194</v>
      </c>
      <c r="I530" s="27">
        <f t="shared" si="46"/>
        <v>0</v>
      </c>
      <c r="J530" s="6">
        <v>0.65900000000000003</v>
      </c>
      <c r="K530" s="27">
        <f t="shared" si="47"/>
        <v>0</v>
      </c>
      <c r="L530" s="14">
        <v>0.65</v>
      </c>
    </row>
    <row r="531" spans="1:12" x14ac:dyDescent="0.3">
      <c r="A531" s="63"/>
      <c r="B531" s="22">
        <v>4</v>
      </c>
      <c r="C531" s="27"/>
      <c r="D531" s="6">
        <v>4.1749999999999998</v>
      </c>
      <c r="E531" s="27">
        <f t="shared" si="44"/>
        <v>0</v>
      </c>
      <c r="F531" s="6">
        <v>0.49299999999999999</v>
      </c>
      <c r="G531" s="27">
        <f t="shared" si="45"/>
        <v>0</v>
      </c>
      <c r="H531" s="6">
        <v>2.2450000000000001</v>
      </c>
      <c r="I531" s="27">
        <f t="shared" si="46"/>
        <v>0</v>
      </c>
      <c r="J531" s="6">
        <v>0.66900000000000004</v>
      </c>
      <c r="K531" s="27">
        <f t="shared" si="47"/>
        <v>0</v>
      </c>
      <c r="L531" s="14">
        <v>0.67</v>
      </c>
    </row>
    <row r="532" spans="1:12" x14ac:dyDescent="0.3">
      <c r="A532" s="63"/>
      <c r="B532" s="22">
        <v>5</v>
      </c>
      <c r="C532" s="27"/>
      <c r="D532" s="6">
        <v>4.1749999999999998</v>
      </c>
      <c r="E532" s="27">
        <f t="shared" si="44"/>
        <v>0</v>
      </c>
      <c r="F532" s="6">
        <v>0.49299999999999999</v>
      </c>
      <c r="G532" s="27">
        <f t="shared" si="45"/>
        <v>0</v>
      </c>
      <c r="H532" s="6">
        <v>3.17</v>
      </c>
      <c r="I532" s="27">
        <f t="shared" si="46"/>
        <v>0</v>
      </c>
      <c r="J532" s="6">
        <v>0.67800000000000005</v>
      </c>
      <c r="K532" s="27">
        <f t="shared" si="47"/>
        <v>0</v>
      </c>
      <c r="L532" s="14">
        <v>0.69</v>
      </c>
    </row>
    <row r="533" spans="1:12" x14ac:dyDescent="0.3">
      <c r="A533" s="63"/>
      <c r="B533" s="22">
        <v>6</v>
      </c>
      <c r="C533" s="27"/>
      <c r="D533" s="6">
        <v>4.1749999999999998</v>
      </c>
      <c r="E533" s="27">
        <f t="shared" si="44"/>
        <v>0</v>
      </c>
      <c r="F533" s="6">
        <v>0.49299999999999999</v>
      </c>
      <c r="G533" s="27">
        <f t="shared" si="45"/>
        <v>0</v>
      </c>
      <c r="H533" s="6">
        <v>3.9980000000000002</v>
      </c>
      <c r="I533" s="27">
        <f t="shared" si="46"/>
        <v>0</v>
      </c>
      <c r="J533" s="6">
        <v>0.68600000000000005</v>
      </c>
      <c r="K533" s="27">
        <f t="shared" si="47"/>
        <v>0</v>
      </c>
      <c r="L533" s="14">
        <v>0.71</v>
      </c>
    </row>
    <row r="534" spans="1:12" x14ac:dyDescent="0.3">
      <c r="A534" s="63"/>
      <c r="B534" s="22">
        <v>7</v>
      </c>
      <c r="C534" s="27"/>
      <c r="D534" s="6">
        <v>4.1749999999999998</v>
      </c>
      <c r="E534" s="27">
        <f t="shared" si="44"/>
        <v>0</v>
      </c>
      <c r="F534" s="6">
        <v>0.49299999999999999</v>
      </c>
      <c r="G534" s="27">
        <f t="shared" si="45"/>
        <v>0</v>
      </c>
      <c r="H534" s="6">
        <v>4.7539999999999996</v>
      </c>
      <c r="I534" s="27">
        <f t="shared" si="46"/>
        <v>0</v>
      </c>
      <c r="J534" s="6">
        <v>0.69499999999999995</v>
      </c>
      <c r="K534" s="27">
        <f t="shared" si="47"/>
        <v>0</v>
      </c>
      <c r="L534" s="14">
        <v>0.73</v>
      </c>
    </row>
    <row r="535" spans="1:12" x14ac:dyDescent="0.3">
      <c r="A535" s="63"/>
      <c r="B535" s="22">
        <v>8</v>
      </c>
      <c r="C535" s="27"/>
      <c r="D535" s="6">
        <v>4.1749999999999998</v>
      </c>
      <c r="E535" s="27">
        <f t="shared" si="44"/>
        <v>0</v>
      </c>
      <c r="F535" s="6">
        <v>0.49299999999999999</v>
      </c>
      <c r="G535" s="27">
        <f t="shared" si="45"/>
        <v>0</v>
      </c>
      <c r="H535" s="6">
        <v>5.4450000000000003</v>
      </c>
      <c r="I535" s="27">
        <f t="shared" si="46"/>
        <v>0</v>
      </c>
      <c r="J535" s="6">
        <v>0.70199999999999996</v>
      </c>
      <c r="K535" s="27">
        <f t="shared" si="47"/>
        <v>0</v>
      </c>
      <c r="L535" s="14">
        <v>0.75</v>
      </c>
    </row>
    <row r="536" spans="1:12" x14ac:dyDescent="0.3">
      <c r="A536" s="63"/>
      <c r="B536" s="22">
        <v>9</v>
      </c>
      <c r="C536" s="27"/>
      <c r="D536" s="6">
        <v>4.1749999999999998</v>
      </c>
      <c r="E536" s="27">
        <f t="shared" si="44"/>
        <v>0</v>
      </c>
      <c r="F536" s="6">
        <v>0.49299999999999999</v>
      </c>
      <c r="G536" s="27">
        <f t="shared" si="45"/>
        <v>0</v>
      </c>
      <c r="H536" s="6">
        <v>6.0750000000000002</v>
      </c>
      <c r="I536" s="27">
        <f t="shared" si="46"/>
        <v>0</v>
      </c>
      <c r="J536" s="6">
        <v>0.70799999999999996</v>
      </c>
      <c r="K536" s="27">
        <f t="shared" si="47"/>
        <v>0</v>
      </c>
      <c r="L536" s="14">
        <v>0.76</v>
      </c>
    </row>
    <row r="537" spans="1:12" x14ac:dyDescent="0.3">
      <c r="A537" s="63"/>
      <c r="B537" s="22">
        <v>10</v>
      </c>
      <c r="C537" s="27"/>
      <c r="D537" s="6">
        <v>4.1749999999999998</v>
      </c>
      <c r="E537" s="27">
        <f t="shared" si="44"/>
        <v>0</v>
      </c>
      <c r="F537" s="6">
        <v>0.49299999999999999</v>
      </c>
      <c r="G537" s="27">
        <f t="shared" si="45"/>
        <v>0</v>
      </c>
      <c r="H537" s="6">
        <v>6.65</v>
      </c>
      <c r="I537" s="27">
        <f t="shared" si="46"/>
        <v>0</v>
      </c>
      <c r="J537" s="6">
        <v>0.71299999999999997</v>
      </c>
      <c r="K537" s="27">
        <f t="shared" si="47"/>
        <v>0</v>
      </c>
      <c r="L537" s="14">
        <v>0.76</v>
      </c>
    </row>
    <row r="538" spans="1:12" x14ac:dyDescent="0.3">
      <c r="A538" s="63"/>
      <c r="B538" s="22">
        <v>11</v>
      </c>
      <c r="C538" s="27"/>
      <c r="D538" s="6">
        <v>4.1749999999999998</v>
      </c>
      <c r="E538" s="27">
        <f t="shared" si="44"/>
        <v>0</v>
      </c>
      <c r="F538" s="6">
        <v>0.49299999999999999</v>
      </c>
      <c r="G538" s="27">
        <f t="shared" si="45"/>
        <v>0</v>
      </c>
      <c r="H538" s="6">
        <v>7.1760000000000002</v>
      </c>
      <c r="I538" s="27">
        <f t="shared" si="46"/>
        <v>0</v>
      </c>
      <c r="J538" s="6">
        <v>0.71699999999999997</v>
      </c>
      <c r="K538" s="27">
        <f t="shared" si="47"/>
        <v>0</v>
      </c>
      <c r="L538" s="14">
        <v>0.76</v>
      </c>
    </row>
    <row r="539" spans="1:12" x14ac:dyDescent="0.3">
      <c r="A539" s="63"/>
      <c r="B539" s="22">
        <v>12</v>
      </c>
      <c r="C539" s="27"/>
      <c r="D539" s="6">
        <v>4.1749999999999998</v>
      </c>
      <c r="E539" s="27">
        <f t="shared" si="44"/>
        <v>0</v>
      </c>
      <c r="F539" s="6">
        <v>0.49299999999999999</v>
      </c>
      <c r="G539" s="27">
        <f t="shared" si="45"/>
        <v>0</v>
      </c>
      <c r="H539" s="6">
        <v>7.6550000000000002</v>
      </c>
      <c r="I539" s="27">
        <f t="shared" si="46"/>
        <v>0</v>
      </c>
      <c r="J539" s="6">
        <v>0.72</v>
      </c>
      <c r="K539" s="27">
        <f t="shared" si="47"/>
        <v>0</v>
      </c>
      <c r="L539" s="14">
        <v>0.77</v>
      </c>
    </row>
    <row r="540" spans="1:12" x14ac:dyDescent="0.3">
      <c r="A540" s="63"/>
      <c r="B540" s="22">
        <v>13</v>
      </c>
      <c r="C540" s="27"/>
      <c r="D540" s="6">
        <v>4.1749999999999998</v>
      </c>
      <c r="E540" s="27">
        <f t="shared" si="44"/>
        <v>0</v>
      </c>
      <c r="F540" s="6">
        <v>0.49299999999999999</v>
      </c>
      <c r="G540" s="27">
        <f t="shared" si="45"/>
        <v>0</v>
      </c>
      <c r="H540" s="6">
        <v>8.093</v>
      </c>
      <c r="I540" s="27">
        <f t="shared" si="46"/>
        <v>0</v>
      </c>
      <c r="J540" s="6">
        <v>0.72299999999999998</v>
      </c>
      <c r="K540" s="27">
        <f t="shared" si="47"/>
        <v>0</v>
      </c>
      <c r="L540" s="14">
        <v>0.77</v>
      </c>
    </row>
    <row r="541" spans="1:12" x14ac:dyDescent="0.3">
      <c r="A541" s="63"/>
      <c r="B541" s="22">
        <v>14</v>
      </c>
      <c r="C541" s="27"/>
      <c r="D541" s="6">
        <v>4.1749999999999998</v>
      </c>
      <c r="E541" s="27">
        <f t="shared" si="44"/>
        <v>0</v>
      </c>
      <c r="F541" s="6">
        <v>0.49299999999999999</v>
      </c>
      <c r="G541" s="27">
        <f t="shared" si="45"/>
        <v>0</v>
      </c>
      <c r="H541" s="6">
        <v>8.4930000000000003</v>
      </c>
      <c r="I541" s="27">
        <f t="shared" si="46"/>
        <v>0</v>
      </c>
      <c r="J541" s="6">
        <v>0.72499999999999998</v>
      </c>
      <c r="K541" s="27">
        <f t="shared" si="47"/>
        <v>0</v>
      </c>
      <c r="L541" s="14">
        <v>0.77</v>
      </c>
    </row>
    <row r="542" spans="1:12" ht="16.2" x14ac:dyDescent="0.3">
      <c r="A542" s="63"/>
      <c r="B542" s="22" t="s">
        <v>98</v>
      </c>
      <c r="C542" s="27"/>
      <c r="D542" s="6">
        <v>4.1749999999999998</v>
      </c>
      <c r="E542" s="27">
        <f t="shared" si="44"/>
        <v>0</v>
      </c>
      <c r="F542" s="6">
        <v>0.49299999999999999</v>
      </c>
      <c r="G542" s="27">
        <f t="shared" si="45"/>
        <v>0</v>
      </c>
      <c r="H542" s="6">
        <v>8.6839999999999993</v>
      </c>
      <c r="I542" s="27">
        <f t="shared" si="46"/>
        <v>0</v>
      </c>
      <c r="J542" s="6">
        <v>0.72499999999999998</v>
      </c>
      <c r="K542" s="27">
        <f t="shared" si="47"/>
        <v>0</v>
      </c>
      <c r="L542" s="14">
        <v>0.77</v>
      </c>
    </row>
    <row r="543" spans="1:12" x14ac:dyDescent="0.3">
      <c r="A543" s="63"/>
      <c r="B543" s="19" t="s">
        <v>93</v>
      </c>
      <c r="C543" s="5"/>
      <c r="D543" s="5"/>
      <c r="E543" s="5" t="s">
        <v>94</v>
      </c>
      <c r="F543" s="25">
        <f>SUM(E528:E542)</f>
        <v>0</v>
      </c>
      <c r="G543" s="5" t="s">
        <v>95</v>
      </c>
      <c r="H543" s="25">
        <f>SUM(G528:G542)</f>
        <v>0</v>
      </c>
      <c r="I543" s="5" t="s">
        <v>96</v>
      </c>
      <c r="J543" s="25">
        <f>SUM(I528:I542)</f>
        <v>0</v>
      </c>
      <c r="K543" s="5" t="s">
        <v>97</v>
      </c>
      <c r="L543" s="25">
        <f>SUM(K528:K542)</f>
        <v>0</v>
      </c>
    </row>
    <row r="544" spans="1:12" x14ac:dyDescent="0.3">
      <c r="A544" s="63"/>
      <c r="L544" s="13"/>
    </row>
    <row r="545" spans="1:12" x14ac:dyDescent="0.3">
      <c r="A545" s="63"/>
      <c r="B545" s="77" t="s">
        <v>105</v>
      </c>
      <c r="C545" s="60"/>
      <c r="D545" s="5" t="e">
        <f>(H543+L543)/(F543+J543)</f>
        <v>#DIV/0!</v>
      </c>
      <c r="L545" s="13"/>
    </row>
    <row r="546" spans="1:12" ht="15" customHeight="1" x14ac:dyDescent="0.3">
      <c r="A546" s="63"/>
      <c r="L546" s="13"/>
    </row>
    <row r="547" spans="1:12" x14ac:dyDescent="0.3">
      <c r="A547" s="63"/>
      <c r="B547" t="s">
        <v>66</v>
      </c>
      <c r="L547" s="13"/>
    </row>
    <row r="548" spans="1:12" ht="15" customHeight="1" x14ac:dyDescent="0.3">
      <c r="A548" s="63"/>
      <c r="B548" t="s">
        <v>108</v>
      </c>
      <c r="L548" s="13"/>
    </row>
    <row r="549" spans="1:12" x14ac:dyDescent="0.3">
      <c r="A549" s="63"/>
      <c r="B549" t="s">
        <v>109</v>
      </c>
      <c r="L549" s="13"/>
    </row>
    <row r="550" spans="1:12" x14ac:dyDescent="0.3">
      <c r="A550" s="63"/>
      <c r="B550" t="s">
        <v>110</v>
      </c>
      <c r="L550" s="13"/>
    </row>
    <row r="551" spans="1:12" x14ac:dyDescent="0.3">
      <c r="A551" s="63"/>
      <c r="B551" t="s">
        <v>111</v>
      </c>
      <c r="L551" s="13"/>
    </row>
    <row r="552" spans="1:12" ht="15" thickBot="1" x14ac:dyDescent="0.35">
      <c r="A552" s="64"/>
      <c r="B552" s="16" t="s">
        <v>112</v>
      </c>
      <c r="C552" s="16"/>
      <c r="D552" s="16"/>
      <c r="E552" s="16"/>
      <c r="F552" s="16"/>
      <c r="G552" s="16"/>
      <c r="H552" s="16"/>
      <c r="I552" s="16"/>
      <c r="J552" s="16"/>
      <c r="K552" s="16"/>
      <c r="L552" s="18"/>
    </row>
    <row r="555" spans="1:12" ht="15" thickBot="1" x14ac:dyDescent="0.35"/>
    <row r="556" spans="1:12" x14ac:dyDescent="0.3">
      <c r="A556" s="62">
        <v>5</v>
      </c>
      <c r="B556" s="78" t="s">
        <v>33</v>
      </c>
      <c r="C556" s="79"/>
      <c r="D556" s="79"/>
      <c r="E556" s="80"/>
    </row>
    <row r="557" spans="1:12" x14ac:dyDescent="0.3">
      <c r="A557" s="63"/>
      <c r="B557" s="57" t="str">
        <f ca="1">"FOR CALENDAR YEAR " &amp; 'NAC 687B.230.3'!$B$4</f>
        <v>FOR CALENDAR YEAR 2025</v>
      </c>
      <c r="C557" s="58"/>
      <c r="D557" s="58"/>
      <c r="E557" s="59"/>
    </row>
    <row r="558" spans="1:12" x14ac:dyDescent="0.3">
      <c r="A558" s="63"/>
      <c r="B558" s="11"/>
      <c r="C558" s="11"/>
      <c r="D558" s="11"/>
      <c r="E558" s="12"/>
    </row>
    <row r="559" spans="1:12" x14ac:dyDescent="0.3">
      <c r="A559" s="63"/>
      <c r="C559" s="11"/>
      <c r="D559" s="11"/>
      <c r="E559" s="12"/>
    </row>
    <row r="560" spans="1:12" x14ac:dyDescent="0.3">
      <c r="A560" s="63"/>
      <c r="E560" s="13"/>
    </row>
    <row r="561" spans="1:5" ht="16.2" x14ac:dyDescent="0.3">
      <c r="A561" s="63"/>
      <c r="B561" s="19" t="s">
        <v>34</v>
      </c>
      <c r="C561" s="25"/>
      <c r="D561" s="5" t="s">
        <v>35</v>
      </c>
      <c r="E561" s="26"/>
    </row>
    <row r="562" spans="1:5" x14ac:dyDescent="0.3">
      <c r="A562" s="63"/>
      <c r="B562" s="19" t="s">
        <v>36</v>
      </c>
      <c r="C562" s="5" t="s">
        <v>119</v>
      </c>
      <c r="D562" s="5" t="s">
        <v>29</v>
      </c>
      <c r="E562" s="26" t="e">
        <f>'Company Information'!$C$3</f>
        <v>#N/A</v>
      </c>
    </row>
    <row r="563" spans="1:5" x14ac:dyDescent="0.3">
      <c r="A563" s="63"/>
      <c r="B563" s="19" t="s">
        <v>37</v>
      </c>
      <c r="C563" s="25">
        <f>C425</f>
        <v>0</v>
      </c>
      <c r="D563" s="5" t="s">
        <v>38</v>
      </c>
      <c r="E563" s="25">
        <f>E425</f>
        <v>0</v>
      </c>
    </row>
    <row r="564" spans="1:5" x14ac:dyDescent="0.3">
      <c r="A564" s="63"/>
      <c r="B564" s="19" t="s">
        <v>39</v>
      </c>
      <c r="C564" s="25">
        <f>C426</f>
        <v>0</v>
      </c>
      <c r="D564" s="5" t="s">
        <v>40</v>
      </c>
      <c r="E564" s="25">
        <f>E426</f>
        <v>0</v>
      </c>
    </row>
    <row r="565" spans="1:5" x14ac:dyDescent="0.3">
      <c r="A565" s="63"/>
      <c r="B565" s="19" t="s">
        <v>41</v>
      </c>
      <c r="C565" s="25">
        <f>C427</f>
        <v>0</v>
      </c>
      <c r="D565" s="5" t="s">
        <v>42</v>
      </c>
      <c r="E565" s="25">
        <f>E427</f>
        <v>0</v>
      </c>
    </row>
    <row r="566" spans="1:5" x14ac:dyDescent="0.3">
      <c r="A566" s="63"/>
      <c r="B566" s="19"/>
      <c r="C566" s="5"/>
      <c r="D566" s="5" t="s">
        <v>43</v>
      </c>
      <c r="E566" s="25">
        <f>E428</f>
        <v>0</v>
      </c>
    </row>
    <row r="567" spans="1:5" x14ac:dyDescent="0.3">
      <c r="A567" s="63"/>
      <c r="E567" s="13"/>
    </row>
    <row r="568" spans="1:5" x14ac:dyDescent="0.3">
      <c r="A568" s="63"/>
      <c r="B568" s="60" t="s">
        <v>44</v>
      </c>
      <c r="C568" s="61"/>
      <c r="D568" s="6" t="s">
        <v>45</v>
      </c>
      <c r="E568" s="14" t="s">
        <v>46</v>
      </c>
    </row>
    <row r="569" spans="1:5" ht="16.2" x14ac:dyDescent="0.3">
      <c r="A569" s="63"/>
      <c r="B569" s="60"/>
      <c r="C569" s="61"/>
      <c r="D569" s="6" t="s">
        <v>48</v>
      </c>
      <c r="E569" s="14" t="s">
        <v>49</v>
      </c>
    </row>
    <row r="570" spans="1:5" x14ac:dyDescent="0.3">
      <c r="A570" s="63"/>
      <c r="B570" s="20">
        <v>1</v>
      </c>
      <c r="C570" s="5" t="s">
        <v>50</v>
      </c>
      <c r="D570" s="25"/>
      <c r="E570" s="26"/>
    </row>
    <row r="571" spans="1:5" x14ac:dyDescent="0.3">
      <c r="A571" s="63"/>
      <c r="B571" s="20"/>
      <c r="C571" s="5" t="s">
        <v>47</v>
      </c>
      <c r="D571" s="25"/>
      <c r="E571" s="26"/>
    </row>
    <row r="572" spans="1:5" ht="16.2" x14ac:dyDescent="0.3">
      <c r="A572" s="63"/>
      <c r="B572" s="20"/>
      <c r="C572" s="5" t="s">
        <v>121</v>
      </c>
      <c r="D572" s="25"/>
      <c r="E572" s="26"/>
    </row>
    <row r="573" spans="1:5" x14ac:dyDescent="0.3">
      <c r="A573" s="63"/>
      <c r="B573" s="20"/>
      <c r="C573" s="5" t="s">
        <v>51</v>
      </c>
      <c r="D573" s="25">
        <f>D571-D572</f>
        <v>0</v>
      </c>
      <c r="E573" s="26">
        <f>E571-E572</f>
        <v>0</v>
      </c>
    </row>
    <row r="574" spans="1:5" x14ac:dyDescent="0.3">
      <c r="A574" s="63"/>
      <c r="B574" s="20">
        <v>2</v>
      </c>
      <c r="C574" s="5" t="s">
        <v>56</v>
      </c>
      <c r="D574" s="25"/>
      <c r="E574" s="26"/>
    </row>
    <row r="575" spans="1:5" x14ac:dyDescent="0.3">
      <c r="A575" s="63"/>
      <c r="B575" s="20">
        <v>3</v>
      </c>
      <c r="C575" s="10" t="s">
        <v>122</v>
      </c>
      <c r="D575" s="25">
        <f>D573+D574</f>
        <v>0</v>
      </c>
      <c r="E575" s="29">
        <f>E573+E574</f>
        <v>0</v>
      </c>
    </row>
    <row r="576" spans="1:5" x14ac:dyDescent="0.3">
      <c r="A576" s="63"/>
      <c r="B576" s="20">
        <v>4</v>
      </c>
      <c r="C576" s="10" t="s">
        <v>55</v>
      </c>
      <c r="D576" s="65"/>
      <c r="E576" s="66"/>
    </row>
    <row r="577" spans="1:5" x14ac:dyDescent="0.3">
      <c r="A577" s="63"/>
      <c r="B577" s="20">
        <v>5</v>
      </c>
      <c r="C577" s="10" t="s">
        <v>54</v>
      </c>
      <c r="D577" s="65"/>
      <c r="E577" s="66"/>
    </row>
    <row r="578" spans="1:5" x14ac:dyDescent="0.3">
      <c r="A578" s="63"/>
      <c r="B578" s="20">
        <v>6</v>
      </c>
      <c r="C578" s="10" t="s">
        <v>53</v>
      </c>
      <c r="D578" s="65"/>
      <c r="E578" s="66"/>
    </row>
    <row r="579" spans="1:5" x14ac:dyDescent="0.3">
      <c r="A579" s="63"/>
      <c r="B579" s="20">
        <v>7</v>
      </c>
      <c r="C579" s="5" t="s">
        <v>52</v>
      </c>
      <c r="D579" s="65"/>
      <c r="E579" s="66"/>
    </row>
    <row r="580" spans="1:5" ht="43.2" x14ac:dyDescent="0.3">
      <c r="A580" s="63"/>
      <c r="B580" s="20">
        <v>8</v>
      </c>
      <c r="C580" s="7" t="s">
        <v>74</v>
      </c>
      <c r="D580" s="65" t="e">
        <f>E575/(D575-D578)</f>
        <v>#DIV/0!</v>
      </c>
      <c r="E580" s="66"/>
    </row>
    <row r="581" spans="1:5" ht="57.6" x14ac:dyDescent="0.3">
      <c r="A581" s="63"/>
      <c r="B581" s="20">
        <v>9</v>
      </c>
      <c r="C581" s="7" t="s">
        <v>73</v>
      </c>
      <c r="D581" s="65"/>
      <c r="E581" s="66"/>
    </row>
    <row r="582" spans="1:5" x14ac:dyDescent="0.3">
      <c r="A582" s="63"/>
      <c r="B582" s="19">
        <v>10</v>
      </c>
      <c r="C582" s="5" t="s">
        <v>72</v>
      </c>
      <c r="D582" s="67" t="e">
        <f>IF(D581&gt;=10000,100%,INDEX(B599:E604,MATCH(D581,C599:C604,-1),3))</f>
        <v>#N/A</v>
      </c>
      <c r="E582" s="68"/>
    </row>
    <row r="583" spans="1:5" ht="72" x14ac:dyDescent="0.3">
      <c r="A583" s="63"/>
      <c r="B583" s="20">
        <v>11</v>
      </c>
      <c r="C583" s="7" t="s">
        <v>71</v>
      </c>
      <c r="D583" s="69" t="e">
        <f>IF(D581&gt;=500,D580+(1-D582),D580)</f>
        <v>#DIV/0!</v>
      </c>
      <c r="E583" s="66"/>
    </row>
    <row r="584" spans="1:5" ht="43.2" x14ac:dyDescent="0.3">
      <c r="A584" s="63"/>
      <c r="B584" s="20">
        <v>12</v>
      </c>
      <c r="C584" s="7" t="s">
        <v>130</v>
      </c>
      <c r="D584" s="65" t="e">
        <f>(D575-D578)*D583</f>
        <v>#DIV/0!</v>
      </c>
      <c r="E584" s="66"/>
    </row>
    <row r="585" spans="1:5" ht="43.2" x14ac:dyDescent="0.3">
      <c r="A585" s="63"/>
      <c r="B585" s="20">
        <v>13</v>
      </c>
      <c r="C585" s="7" t="s">
        <v>129</v>
      </c>
      <c r="D585" s="65">
        <f>IF(D581&gt;500,IF(D583&gt;D579,0,D575-D578-D584/D579),0)</f>
        <v>0</v>
      </c>
      <c r="E585" s="66"/>
    </row>
    <row r="586" spans="1:5" x14ac:dyDescent="0.3">
      <c r="A586" s="63"/>
      <c r="D586" s="9"/>
      <c r="E586" s="15"/>
    </row>
    <row r="587" spans="1:5" ht="15" customHeight="1" x14ac:dyDescent="0.3">
      <c r="A587" s="63"/>
      <c r="B587" s="70" t="s">
        <v>75</v>
      </c>
      <c r="C587" s="70"/>
      <c r="D587" s="70"/>
      <c r="E587" s="71"/>
    </row>
    <row r="588" spans="1:5" x14ac:dyDescent="0.3">
      <c r="A588" s="63"/>
      <c r="D588" s="9"/>
      <c r="E588" s="15"/>
    </row>
    <row r="589" spans="1:5" ht="15" customHeight="1" x14ac:dyDescent="0.3">
      <c r="A589" s="63"/>
      <c r="B589" s="50" t="s">
        <v>76</v>
      </c>
      <c r="C589" s="72"/>
      <c r="D589" s="72"/>
      <c r="E589" s="73"/>
    </row>
    <row r="590" spans="1:5" x14ac:dyDescent="0.3">
      <c r="A590" s="63"/>
      <c r="D590" s="9"/>
      <c r="E590" s="15"/>
    </row>
    <row r="591" spans="1:5" x14ac:dyDescent="0.3">
      <c r="A591" s="63"/>
      <c r="D591" s="23" t="s">
        <v>80</v>
      </c>
      <c r="E591" s="27"/>
    </row>
    <row r="592" spans="1:5" x14ac:dyDescent="0.3">
      <c r="A592" s="63"/>
      <c r="D592" s="6" t="s">
        <v>77</v>
      </c>
      <c r="E592" s="27"/>
    </row>
    <row r="593" spans="1:5" x14ac:dyDescent="0.3">
      <c r="A593" s="63"/>
      <c r="D593" s="23" t="s">
        <v>78</v>
      </c>
      <c r="E593" s="27"/>
    </row>
    <row r="594" spans="1:5" x14ac:dyDescent="0.3">
      <c r="A594" s="63"/>
      <c r="D594" s="6" t="s">
        <v>79</v>
      </c>
      <c r="E594" s="27"/>
    </row>
    <row r="595" spans="1:5" x14ac:dyDescent="0.3">
      <c r="A595" s="63"/>
      <c r="E595" s="13"/>
    </row>
    <row r="596" spans="1:5" x14ac:dyDescent="0.3">
      <c r="A596" s="63"/>
      <c r="C596" s="58" t="s">
        <v>57</v>
      </c>
      <c r="D596" s="58"/>
      <c r="E596" s="13"/>
    </row>
    <row r="597" spans="1:5" x14ac:dyDescent="0.3">
      <c r="A597" s="63"/>
      <c r="C597" s="58" t="s">
        <v>58</v>
      </c>
      <c r="D597" s="58"/>
      <c r="E597" s="13"/>
    </row>
    <row r="598" spans="1:5" x14ac:dyDescent="0.3">
      <c r="A598" s="63"/>
      <c r="C598" s="4" t="s">
        <v>60</v>
      </c>
      <c r="D598" s="4" t="s">
        <v>70</v>
      </c>
      <c r="E598" s="4" t="s">
        <v>157</v>
      </c>
    </row>
    <row r="599" spans="1:5" x14ac:dyDescent="0.3">
      <c r="A599" s="63"/>
      <c r="C599" s="5" t="s">
        <v>61</v>
      </c>
      <c r="D599" s="8">
        <v>1</v>
      </c>
      <c r="E599" s="8">
        <f>1-D599</f>
        <v>0</v>
      </c>
    </row>
    <row r="600" spans="1:5" x14ac:dyDescent="0.3">
      <c r="A600" s="63"/>
      <c r="C600" s="5" t="s">
        <v>62</v>
      </c>
      <c r="D600" s="8">
        <v>0.95</v>
      </c>
      <c r="E600" s="8">
        <f t="shared" ref="E600:E603" si="48">1-D600</f>
        <v>5.0000000000000044E-2</v>
      </c>
    </row>
    <row r="601" spans="1:5" x14ac:dyDescent="0.3">
      <c r="A601" s="63"/>
      <c r="C601" s="5" t="s">
        <v>63</v>
      </c>
      <c r="D601" s="8">
        <v>0.92500000000000004</v>
      </c>
      <c r="E601" s="8">
        <f t="shared" si="48"/>
        <v>7.4999999999999956E-2</v>
      </c>
    </row>
    <row r="602" spans="1:5" x14ac:dyDescent="0.3">
      <c r="A602" s="63"/>
      <c r="C602" s="5" t="s">
        <v>64</v>
      </c>
      <c r="D602" s="8">
        <v>0.9</v>
      </c>
      <c r="E602" s="8">
        <f t="shared" si="48"/>
        <v>9.9999999999999978E-2</v>
      </c>
    </row>
    <row r="603" spans="1:5" x14ac:dyDescent="0.3">
      <c r="A603" s="63"/>
      <c r="C603" s="5" t="s">
        <v>65</v>
      </c>
      <c r="D603" s="8">
        <v>0.85</v>
      </c>
      <c r="E603" s="8">
        <f t="shared" si="48"/>
        <v>0.15000000000000002</v>
      </c>
    </row>
    <row r="604" spans="1:5" x14ac:dyDescent="0.3">
      <c r="A604" s="63"/>
      <c r="C604" s="61" t="s">
        <v>59</v>
      </c>
      <c r="D604" s="61"/>
      <c r="E604" s="8" t="s">
        <v>24</v>
      </c>
    </row>
    <row r="605" spans="1:5" x14ac:dyDescent="0.3">
      <c r="A605" s="63"/>
      <c r="C605" s="9"/>
      <c r="D605" s="9"/>
      <c r="E605" s="13"/>
    </row>
    <row r="606" spans="1:5" x14ac:dyDescent="0.3">
      <c r="A606" s="63"/>
      <c r="B606" t="s">
        <v>66</v>
      </c>
      <c r="C606" s="9"/>
      <c r="D606" s="9"/>
      <c r="E606" s="13"/>
    </row>
    <row r="607" spans="1:5" x14ac:dyDescent="0.3">
      <c r="A607" s="63"/>
      <c r="B607" t="s">
        <v>67</v>
      </c>
      <c r="C607" s="9"/>
      <c r="D607" s="9"/>
      <c r="E607" s="13"/>
    </row>
    <row r="608" spans="1:5" x14ac:dyDescent="0.3">
      <c r="A608" s="63"/>
      <c r="B608" t="s">
        <v>68</v>
      </c>
      <c r="C608" s="9"/>
      <c r="D608" s="9"/>
      <c r="E608" s="13"/>
    </row>
    <row r="609" spans="1:12" x14ac:dyDescent="0.3">
      <c r="A609" s="63"/>
      <c r="B609" t="s">
        <v>69</v>
      </c>
      <c r="C609" s="9"/>
      <c r="D609" s="9"/>
      <c r="E609" s="13"/>
    </row>
    <row r="610" spans="1:12" ht="15" thickBot="1" x14ac:dyDescent="0.35">
      <c r="A610" s="63"/>
      <c r="B610" s="16" t="s">
        <v>81</v>
      </c>
      <c r="C610" s="17"/>
      <c r="D610" s="17"/>
      <c r="E610" s="18"/>
    </row>
    <row r="611" spans="1:12" ht="15" thickBot="1" x14ac:dyDescent="0.35">
      <c r="A611" s="63"/>
      <c r="C611" s="9"/>
      <c r="D611" s="9"/>
    </row>
    <row r="612" spans="1:12" x14ac:dyDescent="0.3">
      <c r="A612" s="63"/>
      <c r="B612" s="54" t="s">
        <v>83</v>
      </c>
      <c r="C612" s="55"/>
      <c r="D612" s="55"/>
      <c r="E612" s="55"/>
      <c r="F612" s="55"/>
      <c r="G612" s="55"/>
      <c r="H612" s="55"/>
      <c r="I612" s="55"/>
      <c r="J612" s="55"/>
      <c r="K612" s="55"/>
      <c r="L612" s="56"/>
    </row>
    <row r="613" spans="1:12" x14ac:dyDescent="0.3">
      <c r="A613" s="63"/>
      <c r="B613" s="57" t="s">
        <v>120</v>
      </c>
      <c r="C613" s="58"/>
      <c r="D613" s="58"/>
      <c r="E613" s="58"/>
      <c r="F613" s="58"/>
      <c r="G613" s="58"/>
      <c r="H613" s="58"/>
      <c r="I613" s="58"/>
      <c r="J613" s="58"/>
      <c r="K613" s="58"/>
      <c r="L613" s="59"/>
    </row>
    <row r="614" spans="1:12" x14ac:dyDescent="0.3">
      <c r="A614" s="63"/>
      <c r="B614" s="11"/>
      <c r="C614" s="11"/>
      <c r="D614" s="11"/>
      <c r="E614" s="11"/>
      <c r="L614" s="13"/>
    </row>
    <row r="615" spans="1:12" x14ac:dyDescent="0.3">
      <c r="A615" s="63"/>
      <c r="B615" s="21" t="s">
        <v>82</v>
      </c>
      <c r="C615" s="11"/>
      <c r="D615" s="11"/>
      <c r="E615" s="11"/>
      <c r="L615" s="13"/>
    </row>
    <row r="616" spans="1:12" x14ac:dyDescent="0.3">
      <c r="A616" s="63"/>
      <c r="L616" s="13"/>
    </row>
    <row r="617" spans="1:12" ht="16.2" x14ac:dyDescent="0.3">
      <c r="A617" s="63"/>
      <c r="B617" s="19" t="s">
        <v>34</v>
      </c>
      <c r="C617" s="5">
        <f>C561</f>
        <v>0</v>
      </c>
      <c r="D617" s="5" t="s">
        <v>35</v>
      </c>
      <c r="E617" s="5">
        <f t="shared" ref="E617:E622" si="49">E561</f>
        <v>0</v>
      </c>
      <c r="L617" s="13"/>
    </row>
    <row r="618" spans="1:12" x14ac:dyDescent="0.3">
      <c r="A618" s="63"/>
      <c r="B618" s="19" t="s">
        <v>36</v>
      </c>
      <c r="C618" s="5" t="str">
        <f>C562</f>
        <v>Nevada</v>
      </c>
      <c r="D618" s="5" t="s">
        <v>29</v>
      </c>
      <c r="E618" s="5" t="e">
        <f t="shared" si="49"/>
        <v>#N/A</v>
      </c>
      <c r="L618" s="13"/>
    </row>
    <row r="619" spans="1:12" x14ac:dyDescent="0.3">
      <c r="A619" s="63"/>
      <c r="B619" s="19" t="s">
        <v>37</v>
      </c>
      <c r="C619" s="5">
        <f>C563</f>
        <v>0</v>
      </c>
      <c r="D619" s="5" t="s">
        <v>38</v>
      </c>
      <c r="E619" s="5">
        <f t="shared" si="49"/>
        <v>0</v>
      </c>
      <c r="L619" s="13"/>
    </row>
    <row r="620" spans="1:12" x14ac:dyDescent="0.3">
      <c r="A620" s="63"/>
      <c r="B620" s="19" t="s">
        <v>39</v>
      </c>
      <c r="C620" s="5">
        <f>C564</f>
        <v>0</v>
      </c>
      <c r="D620" s="5" t="s">
        <v>40</v>
      </c>
      <c r="E620" s="5">
        <f t="shared" si="49"/>
        <v>0</v>
      </c>
      <c r="L620" s="13"/>
    </row>
    <row r="621" spans="1:12" x14ac:dyDescent="0.3">
      <c r="A621" s="63"/>
      <c r="B621" s="19" t="s">
        <v>41</v>
      </c>
      <c r="C621" s="5">
        <f>C565</f>
        <v>0</v>
      </c>
      <c r="D621" s="5" t="s">
        <v>42</v>
      </c>
      <c r="E621" s="5">
        <f t="shared" si="49"/>
        <v>0</v>
      </c>
      <c r="L621" s="13"/>
    </row>
    <row r="622" spans="1:12" x14ac:dyDescent="0.3">
      <c r="A622" s="63"/>
      <c r="B622" s="19"/>
      <c r="C622" s="5"/>
      <c r="D622" s="5" t="s">
        <v>43</v>
      </c>
      <c r="E622" s="5">
        <f t="shared" si="49"/>
        <v>0</v>
      </c>
      <c r="L622" s="13"/>
    </row>
    <row r="623" spans="1:12" x14ac:dyDescent="0.3">
      <c r="A623" s="63"/>
      <c r="L623" s="13"/>
    </row>
    <row r="624" spans="1:12" ht="16.2" x14ac:dyDescent="0.3">
      <c r="A624" s="63"/>
      <c r="B624" s="22" t="s">
        <v>84</v>
      </c>
      <c r="C624" s="6" t="s">
        <v>99</v>
      </c>
      <c r="D624" s="6" t="s">
        <v>85</v>
      </c>
      <c r="E624" s="6" t="s">
        <v>86</v>
      </c>
      <c r="F624" s="6" t="s">
        <v>87</v>
      </c>
      <c r="G624" s="6" t="s">
        <v>88</v>
      </c>
      <c r="H624" s="6" t="s">
        <v>89</v>
      </c>
      <c r="I624" s="6" t="s">
        <v>90</v>
      </c>
      <c r="J624" s="6" t="s">
        <v>91</v>
      </c>
      <c r="K624" s="6" t="s">
        <v>92</v>
      </c>
      <c r="L624" s="14" t="s">
        <v>100</v>
      </c>
    </row>
    <row r="625" spans="1:12" x14ac:dyDescent="0.3">
      <c r="A625" s="63"/>
      <c r="B625" s="22" t="s">
        <v>15</v>
      </c>
      <c r="C625" s="6" t="s">
        <v>101</v>
      </c>
      <c r="D625" s="6" t="s">
        <v>102</v>
      </c>
      <c r="E625" s="6"/>
      <c r="F625" s="6" t="s">
        <v>102</v>
      </c>
      <c r="G625" s="6"/>
      <c r="H625" s="6" t="s">
        <v>102</v>
      </c>
      <c r="I625" s="6"/>
      <c r="J625" s="6" t="s">
        <v>103</v>
      </c>
      <c r="K625" s="6"/>
      <c r="L625" s="14" t="s">
        <v>104</v>
      </c>
    </row>
    <row r="626" spans="1:12" x14ac:dyDescent="0.3">
      <c r="A626" s="63"/>
      <c r="B626" s="22">
        <v>1</v>
      </c>
      <c r="C626" s="27"/>
      <c r="D626" s="6">
        <v>2.77</v>
      </c>
      <c r="E626" s="27">
        <f>C626*D626</f>
        <v>0</v>
      </c>
      <c r="F626" s="6">
        <v>0.50700000000000001</v>
      </c>
      <c r="G626" s="27">
        <f>-E626*F626</f>
        <v>0</v>
      </c>
      <c r="H626" s="6">
        <v>0</v>
      </c>
      <c r="I626" s="27">
        <f>C626*H626</f>
        <v>0</v>
      </c>
      <c r="J626" s="6">
        <v>0</v>
      </c>
      <c r="K626" s="27">
        <f>I626*J626</f>
        <v>0</v>
      </c>
      <c r="L626" s="14">
        <v>0.46</v>
      </c>
    </row>
    <row r="627" spans="1:12" x14ac:dyDescent="0.3">
      <c r="A627" s="63"/>
      <c r="B627" s="22">
        <v>2</v>
      </c>
      <c r="C627" s="27"/>
      <c r="D627" s="6">
        <v>4.1749999999999998</v>
      </c>
      <c r="E627" s="27">
        <f t="shared" ref="E627:E640" si="50">C627*D627</f>
        <v>0</v>
      </c>
      <c r="F627" s="6">
        <v>0.56699999999999995</v>
      </c>
      <c r="G627" s="27">
        <f t="shared" ref="G627:G640" si="51">-E627*F627</f>
        <v>0</v>
      </c>
      <c r="H627" s="6">
        <v>0</v>
      </c>
      <c r="I627" s="27">
        <f t="shared" ref="I627:I640" si="52">C627*H627</f>
        <v>0</v>
      </c>
      <c r="J627" s="6">
        <v>0</v>
      </c>
      <c r="K627" s="27">
        <f t="shared" ref="K627:K640" si="53">I627*J627</f>
        <v>0</v>
      </c>
      <c r="L627" s="14">
        <v>0.63</v>
      </c>
    </row>
    <row r="628" spans="1:12" x14ac:dyDescent="0.3">
      <c r="A628" s="63"/>
      <c r="B628" s="22">
        <v>3</v>
      </c>
      <c r="C628" s="27"/>
      <c r="D628" s="6">
        <v>4.1749999999999998</v>
      </c>
      <c r="E628" s="27">
        <f t="shared" si="50"/>
        <v>0</v>
      </c>
      <c r="F628" s="6">
        <v>0.56699999999999995</v>
      </c>
      <c r="G628" s="27">
        <f t="shared" si="51"/>
        <v>0</v>
      </c>
      <c r="H628" s="6">
        <v>1.194</v>
      </c>
      <c r="I628" s="27">
        <f t="shared" si="52"/>
        <v>0</v>
      </c>
      <c r="J628" s="6">
        <v>0.75900000000000001</v>
      </c>
      <c r="K628" s="27">
        <f t="shared" si="53"/>
        <v>0</v>
      </c>
      <c r="L628" s="14">
        <v>0.75</v>
      </c>
    </row>
    <row r="629" spans="1:12" x14ac:dyDescent="0.3">
      <c r="A629" s="63"/>
      <c r="B629" s="22">
        <v>4</v>
      </c>
      <c r="C629" s="27"/>
      <c r="D629" s="6">
        <v>4.1749999999999998</v>
      </c>
      <c r="E629" s="27">
        <f t="shared" si="50"/>
        <v>0</v>
      </c>
      <c r="F629" s="6">
        <v>0.56699999999999995</v>
      </c>
      <c r="G629" s="27">
        <f t="shared" si="51"/>
        <v>0</v>
      </c>
      <c r="H629" s="6">
        <v>2.2450000000000001</v>
      </c>
      <c r="I629" s="27">
        <f t="shared" si="52"/>
        <v>0</v>
      </c>
      <c r="J629" s="6">
        <v>0.77100000000000002</v>
      </c>
      <c r="K629" s="27">
        <f t="shared" si="53"/>
        <v>0</v>
      </c>
      <c r="L629" s="14">
        <v>0.77</v>
      </c>
    </row>
    <row r="630" spans="1:12" x14ac:dyDescent="0.3">
      <c r="A630" s="63"/>
      <c r="B630" s="22">
        <v>5</v>
      </c>
      <c r="C630" s="27"/>
      <c r="D630" s="6">
        <v>4.1749999999999998</v>
      </c>
      <c r="E630" s="27">
        <f t="shared" si="50"/>
        <v>0</v>
      </c>
      <c r="F630" s="6">
        <v>0.56699999999999995</v>
      </c>
      <c r="G630" s="27">
        <f t="shared" si="51"/>
        <v>0</v>
      </c>
      <c r="H630" s="6">
        <v>3.17</v>
      </c>
      <c r="I630" s="27">
        <f t="shared" si="52"/>
        <v>0</v>
      </c>
      <c r="J630" s="6">
        <v>0.78200000000000003</v>
      </c>
      <c r="K630" s="27">
        <f t="shared" si="53"/>
        <v>0</v>
      </c>
      <c r="L630" s="14">
        <v>0.8</v>
      </c>
    </row>
    <row r="631" spans="1:12" x14ac:dyDescent="0.3">
      <c r="A631" s="63"/>
      <c r="B631" s="22">
        <v>6</v>
      </c>
      <c r="C631" s="27"/>
      <c r="D631" s="6">
        <v>4.1749999999999998</v>
      </c>
      <c r="E631" s="27">
        <f t="shared" si="50"/>
        <v>0</v>
      </c>
      <c r="F631" s="6">
        <v>0.56699999999999995</v>
      </c>
      <c r="G631" s="27">
        <f t="shared" si="51"/>
        <v>0</v>
      </c>
      <c r="H631" s="6">
        <v>3.9980000000000002</v>
      </c>
      <c r="I631" s="27">
        <f t="shared" si="52"/>
        <v>0</v>
      </c>
      <c r="J631" s="6">
        <v>0.79200000000000004</v>
      </c>
      <c r="K631" s="27">
        <f t="shared" si="53"/>
        <v>0</v>
      </c>
      <c r="L631" s="14">
        <v>0.82</v>
      </c>
    </row>
    <row r="632" spans="1:12" x14ac:dyDescent="0.3">
      <c r="A632" s="63"/>
      <c r="B632" s="22">
        <v>7</v>
      </c>
      <c r="C632" s="27"/>
      <c r="D632" s="6">
        <v>4.1749999999999998</v>
      </c>
      <c r="E632" s="27">
        <f t="shared" si="50"/>
        <v>0</v>
      </c>
      <c r="F632" s="6">
        <v>0.56699999999999995</v>
      </c>
      <c r="G632" s="27">
        <f t="shared" si="51"/>
        <v>0</v>
      </c>
      <c r="H632" s="6">
        <v>4.7539999999999996</v>
      </c>
      <c r="I632" s="27">
        <f t="shared" si="52"/>
        <v>0</v>
      </c>
      <c r="J632" s="6">
        <v>0.80200000000000005</v>
      </c>
      <c r="K632" s="27">
        <f t="shared" si="53"/>
        <v>0</v>
      </c>
      <c r="L632" s="14">
        <v>0.84</v>
      </c>
    </row>
    <row r="633" spans="1:12" x14ac:dyDescent="0.3">
      <c r="A633" s="63"/>
      <c r="B633" s="22">
        <v>8</v>
      </c>
      <c r="C633" s="27"/>
      <c r="D633" s="6">
        <v>4.1749999999999998</v>
      </c>
      <c r="E633" s="27">
        <f t="shared" si="50"/>
        <v>0</v>
      </c>
      <c r="F633" s="6">
        <v>0.56699999999999995</v>
      </c>
      <c r="G633" s="27">
        <f t="shared" si="51"/>
        <v>0</v>
      </c>
      <c r="H633" s="6">
        <v>5.4450000000000003</v>
      </c>
      <c r="I633" s="27">
        <f t="shared" si="52"/>
        <v>0</v>
      </c>
      <c r="J633" s="6">
        <v>0.81100000000000005</v>
      </c>
      <c r="K633" s="27">
        <f t="shared" si="53"/>
        <v>0</v>
      </c>
      <c r="L633" s="14">
        <v>0.87</v>
      </c>
    </row>
    <row r="634" spans="1:12" x14ac:dyDescent="0.3">
      <c r="A634" s="63"/>
      <c r="B634" s="22">
        <v>9</v>
      </c>
      <c r="C634" s="27"/>
      <c r="D634" s="6">
        <v>4.1749999999999998</v>
      </c>
      <c r="E634" s="27">
        <f t="shared" si="50"/>
        <v>0</v>
      </c>
      <c r="F634" s="6">
        <v>0.56699999999999995</v>
      </c>
      <c r="G634" s="27">
        <f t="shared" si="51"/>
        <v>0</v>
      </c>
      <c r="H634" s="6">
        <v>6.0750000000000002</v>
      </c>
      <c r="I634" s="27">
        <f t="shared" si="52"/>
        <v>0</v>
      </c>
      <c r="J634" s="6">
        <v>0.81799999999999995</v>
      </c>
      <c r="K634" s="27">
        <f t="shared" si="53"/>
        <v>0</v>
      </c>
      <c r="L634" s="14">
        <v>0.88</v>
      </c>
    </row>
    <row r="635" spans="1:12" x14ac:dyDescent="0.3">
      <c r="A635" s="63"/>
      <c r="B635" s="22">
        <v>10</v>
      </c>
      <c r="C635" s="27"/>
      <c r="D635" s="6">
        <v>4.1749999999999998</v>
      </c>
      <c r="E635" s="27">
        <f t="shared" si="50"/>
        <v>0</v>
      </c>
      <c r="F635" s="6">
        <v>0.56699999999999995</v>
      </c>
      <c r="G635" s="27">
        <f t="shared" si="51"/>
        <v>0</v>
      </c>
      <c r="H635" s="6">
        <v>6.65</v>
      </c>
      <c r="I635" s="27">
        <f t="shared" si="52"/>
        <v>0</v>
      </c>
      <c r="J635" s="6">
        <v>0.82399999999999995</v>
      </c>
      <c r="K635" s="27">
        <f t="shared" si="53"/>
        <v>0</v>
      </c>
      <c r="L635" s="14">
        <v>0.88</v>
      </c>
    </row>
    <row r="636" spans="1:12" x14ac:dyDescent="0.3">
      <c r="A636" s="63"/>
      <c r="B636" s="22">
        <v>11</v>
      </c>
      <c r="C636" s="27"/>
      <c r="D636" s="6">
        <v>4.1749999999999998</v>
      </c>
      <c r="E636" s="27">
        <f t="shared" si="50"/>
        <v>0</v>
      </c>
      <c r="F636" s="6">
        <v>0.56699999999999995</v>
      </c>
      <c r="G636" s="27">
        <f t="shared" si="51"/>
        <v>0</v>
      </c>
      <c r="H636" s="6">
        <v>7.1760000000000002</v>
      </c>
      <c r="I636" s="27">
        <f t="shared" si="52"/>
        <v>0</v>
      </c>
      <c r="J636" s="6">
        <v>0.82799999999999996</v>
      </c>
      <c r="K636" s="27">
        <f t="shared" si="53"/>
        <v>0</v>
      </c>
      <c r="L636" s="14">
        <v>0.88</v>
      </c>
    </row>
    <row r="637" spans="1:12" x14ac:dyDescent="0.3">
      <c r="A637" s="63"/>
      <c r="B637" s="22">
        <v>12</v>
      </c>
      <c r="C637" s="27"/>
      <c r="D637" s="6">
        <v>4.1749999999999998</v>
      </c>
      <c r="E637" s="27">
        <f t="shared" si="50"/>
        <v>0</v>
      </c>
      <c r="F637" s="6">
        <v>0.56699999999999995</v>
      </c>
      <c r="G637" s="27">
        <f t="shared" si="51"/>
        <v>0</v>
      </c>
      <c r="H637" s="6">
        <v>7.6550000000000002</v>
      </c>
      <c r="I637" s="27">
        <f t="shared" si="52"/>
        <v>0</v>
      </c>
      <c r="J637" s="6">
        <v>0.83099999999999996</v>
      </c>
      <c r="K637" s="27">
        <f t="shared" si="53"/>
        <v>0</v>
      </c>
      <c r="L637" s="14">
        <v>0.88</v>
      </c>
    </row>
    <row r="638" spans="1:12" x14ac:dyDescent="0.3">
      <c r="A638" s="63"/>
      <c r="B638" s="22">
        <v>13</v>
      </c>
      <c r="C638" s="27"/>
      <c r="D638" s="6">
        <v>4.1749999999999998</v>
      </c>
      <c r="E638" s="27">
        <f t="shared" si="50"/>
        <v>0</v>
      </c>
      <c r="F638" s="6">
        <v>0.56699999999999995</v>
      </c>
      <c r="G638" s="27">
        <f t="shared" si="51"/>
        <v>0</v>
      </c>
      <c r="H638" s="6">
        <v>8.093</v>
      </c>
      <c r="I638" s="27">
        <f t="shared" si="52"/>
        <v>0</v>
      </c>
      <c r="J638" s="6">
        <v>0.83399999999999996</v>
      </c>
      <c r="K638" s="27">
        <f t="shared" si="53"/>
        <v>0</v>
      </c>
      <c r="L638" s="14">
        <v>0.89</v>
      </c>
    </row>
    <row r="639" spans="1:12" x14ac:dyDescent="0.3">
      <c r="A639" s="63"/>
      <c r="B639" s="22">
        <v>14</v>
      </c>
      <c r="C639" s="27"/>
      <c r="D639" s="6">
        <v>4.1749999999999998</v>
      </c>
      <c r="E639" s="27">
        <f t="shared" si="50"/>
        <v>0</v>
      </c>
      <c r="F639" s="6">
        <v>0.56699999999999995</v>
      </c>
      <c r="G639" s="27">
        <f t="shared" si="51"/>
        <v>0</v>
      </c>
      <c r="H639" s="6">
        <v>8.4930000000000003</v>
      </c>
      <c r="I639" s="27">
        <f t="shared" si="52"/>
        <v>0</v>
      </c>
      <c r="J639" s="6">
        <v>0.83699999999999997</v>
      </c>
      <c r="K639" s="27">
        <f t="shared" si="53"/>
        <v>0</v>
      </c>
      <c r="L639" s="14">
        <v>0.89</v>
      </c>
    </row>
    <row r="640" spans="1:12" ht="16.2" x14ac:dyDescent="0.3">
      <c r="A640" s="63"/>
      <c r="B640" s="22" t="s">
        <v>98</v>
      </c>
      <c r="C640" s="27"/>
      <c r="D640" s="6">
        <v>4.1749999999999998</v>
      </c>
      <c r="E640" s="27">
        <f t="shared" si="50"/>
        <v>0</v>
      </c>
      <c r="F640" s="6">
        <v>0.56699999999999995</v>
      </c>
      <c r="G640" s="27">
        <f t="shared" si="51"/>
        <v>0</v>
      </c>
      <c r="H640" s="6">
        <v>8.6839999999999993</v>
      </c>
      <c r="I640" s="27">
        <f t="shared" si="52"/>
        <v>0</v>
      </c>
      <c r="J640" s="6">
        <v>0.83799999999999997</v>
      </c>
      <c r="K640" s="27">
        <f t="shared" si="53"/>
        <v>0</v>
      </c>
      <c r="L640" s="14">
        <v>0.89</v>
      </c>
    </row>
    <row r="641" spans="1:12" x14ac:dyDescent="0.3">
      <c r="A641" s="63"/>
      <c r="B641" s="19" t="s">
        <v>93</v>
      </c>
      <c r="C641" s="25"/>
      <c r="D641" s="5"/>
      <c r="E641" s="5" t="s">
        <v>94</v>
      </c>
      <c r="F641" s="25">
        <f>SUM(E626:E640)</f>
        <v>0</v>
      </c>
      <c r="G641" s="5" t="s">
        <v>95</v>
      </c>
      <c r="H641" s="25">
        <f>SUM(G626:G640)</f>
        <v>0</v>
      </c>
      <c r="I641" s="5" t="s">
        <v>96</v>
      </c>
      <c r="J641" s="25">
        <f>SUM(I626:I640)</f>
        <v>0</v>
      </c>
      <c r="K641" s="5" t="s">
        <v>97</v>
      </c>
      <c r="L641" s="25">
        <f>SUM(K626:K640)</f>
        <v>0</v>
      </c>
    </row>
    <row r="642" spans="1:12" x14ac:dyDescent="0.3">
      <c r="A642" s="63"/>
      <c r="L642" s="13"/>
    </row>
    <row r="643" spans="1:12" x14ac:dyDescent="0.3">
      <c r="A643" s="63"/>
      <c r="B643" s="60" t="s">
        <v>105</v>
      </c>
      <c r="C643" s="61"/>
      <c r="D643" s="5" t="e">
        <f>(H641+L641)/(F641+J641)</f>
        <v>#DIV/0!</v>
      </c>
      <c r="L643" s="13"/>
    </row>
    <row r="644" spans="1:12" x14ac:dyDescent="0.3">
      <c r="A644" s="63"/>
      <c r="L644" s="13"/>
    </row>
    <row r="645" spans="1:12" x14ac:dyDescent="0.3">
      <c r="A645" s="63"/>
      <c r="B645" t="s">
        <v>66</v>
      </c>
      <c r="L645" s="13"/>
    </row>
    <row r="646" spans="1:12" x14ac:dyDescent="0.3">
      <c r="A646" s="63"/>
      <c r="B646" t="s">
        <v>118</v>
      </c>
      <c r="L646" s="13"/>
    </row>
    <row r="647" spans="1:12" x14ac:dyDescent="0.3">
      <c r="A647" s="63"/>
      <c r="B647" t="s">
        <v>109</v>
      </c>
      <c r="L647" s="13"/>
    </row>
    <row r="648" spans="1:12" x14ac:dyDescent="0.3">
      <c r="A648" s="63"/>
      <c r="B648" t="s">
        <v>110</v>
      </c>
      <c r="L648" s="13"/>
    </row>
    <row r="649" spans="1:12" x14ac:dyDescent="0.3">
      <c r="A649" s="63"/>
      <c r="B649" t="s">
        <v>111</v>
      </c>
      <c r="L649" s="13"/>
    </row>
    <row r="650" spans="1:12" ht="15" thickBot="1" x14ac:dyDescent="0.35">
      <c r="A650" s="63"/>
      <c r="B650" s="16" t="s">
        <v>112</v>
      </c>
      <c r="C650" s="16"/>
      <c r="D650" s="16"/>
      <c r="E650" s="16"/>
      <c r="F650" s="16"/>
      <c r="G650" s="16"/>
      <c r="H650" s="16"/>
      <c r="I650" s="16"/>
      <c r="J650" s="16"/>
      <c r="K650" s="16"/>
      <c r="L650" s="18"/>
    </row>
    <row r="651" spans="1:12" ht="15" thickBot="1" x14ac:dyDescent="0.35">
      <c r="A651" s="63"/>
    </row>
    <row r="652" spans="1:12" x14ac:dyDescent="0.3">
      <c r="A652" s="63"/>
      <c r="B652" s="54" t="s">
        <v>113</v>
      </c>
      <c r="C652" s="55"/>
      <c r="D652" s="55"/>
      <c r="E652" s="55"/>
      <c r="F652" s="55"/>
      <c r="G652" s="55"/>
      <c r="H652" s="55"/>
      <c r="I652" s="55"/>
      <c r="J652" s="55"/>
      <c r="K652" s="55"/>
      <c r="L652" s="56"/>
    </row>
    <row r="653" spans="1:12" x14ac:dyDescent="0.3">
      <c r="A653" s="63"/>
      <c r="B653" s="57" t="s">
        <v>120</v>
      </c>
      <c r="C653" s="58"/>
      <c r="D653" s="58"/>
      <c r="E653" s="58"/>
      <c r="F653" s="58"/>
      <c r="G653" s="58"/>
      <c r="H653" s="58"/>
      <c r="I653" s="58"/>
      <c r="J653" s="58"/>
      <c r="K653" s="58"/>
      <c r="L653" s="59"/>
    </row>
    <row r="654" spans="1:12" x14ac:dyDescent="0.3">
      <c r="A654" s="63"/>
      <c r="B654" s="11"/>
      <c r="C654" s="11"/>
      <c r="D654" s="11"/>
      <c r="E654" s="11"/>
      <c r="L654" s="13"/>
    </row>
    <row r="655" spans="1:12" x14ac:dyDescent="0.3">
      <c r="A655" s="63"/>
      <c r="B655" s="21" t="s">
        <v>82</v>
      </c>
      <c r="C655" s="11"/>
      <c r="D655" s="11"/>
      <c r="E655" s="11"/>
      <c r="L655" s="13"/>
    </row>
    <row r="656" spans="1:12" x14ac:dyDescent="0.3">
      <c r="A656" s="63"/>
      <c r="L656" s="13"/>
    </row>
    <row r="657" spans="1:12" ht="16.2" x14ac:dyDescent="0.3">
      <c r="A657" s="63"/>
      <c r="B657" s="19" t="s">
        <v>34</v>
      </c>
      <c r="C657" s="5">
        <f>C617</f>
        <v>0</v>
      </c>
      <c r="D657" s="5" t="s">
        <v>35</v>
      </c>
      <c r="E657" s="5">
        <f>E617</f>
        <v>0</v>
      </c>
      <c r="L657" s="13"/>
    </row>
    <row r="658" spans="1:12" x14ac:dyDescent="0.3">
      <c r="A658" s="63"/>
      <c r="B658" s="19" t="s">
        <v>36</v>
      </c>
      <c r="C658" s="5" t="str">
        <f t="shared" ref="C658:C661" si="54">C618</f>
        <v>Nevada</v>
      </c>
      <c r="D658" s="5" t="s">
        <v>29</v>
      </c>
      <c r="E658" s="5" t="e">
        <f t="shared" ref="E658:E662" si="55">E618</f>
        <v>#N/A</v>
      </c>
      <c r="L658" s="13"/>
    </row>
    <row r="659" spans="1:12" x14ac:dyDescent="0.3">
      <c r="A659" s="63"/>
      <c r="B659" s="19" t="s">
        <v>37</v>
      </c>
      <c r="C659" s="5">
        <f t="shared" si="54"/>
        <v>0</v>
      </c>
      <c r="D659" s="5" t="s">
        <v>38</v>
      </c>
      <c r="E659" s="5">
        <f t="shared" si="55"/>
        <v>0</v>
      </c>
      <c r="L659" s="13"/>
    </row>
    <row r="660" spans="1:12" x14ac:dyDescent="0.3">
      <c r="A660" s="63"/>
      <c r="B660" s="19" t="s">
        <v>39</v>
      </c>
      <c r="C660" s="5">
        <f t="shared" si="54"/>
        <v>0</v>
      </c>
      <c r="D660" s="5" t="s">
        <v>40</v>
      </c>
      <c r="E660" s="5">
        <f t="shared" si="55"/>
        <v>0</v>
      </c>
      <c r="L660" s="13"/>
    </row>
    <row r="661" spans="1:12" x14ac:dyDescent="0.3">
      <c r="A661" s="63"/>
      <c r="B661" s="19" t="s">
        <v>41</v>
      </c>
      <c r="C661" s="5">
        <f t="shared" si="54"/>
        <v>0</v>
      </c>
      <c r="D661" s="5" t="s">
        <v>42</v>
      </c>
      <c r="E661" s="5">
        <f t="shared" si="55"/>
        <v>0</v>
      </c>
      <c r="L661" s="13"/>
    </row>
    <row r="662" spans="1:12" x14ac:dyDescent="0.3">
      <c r="A662" s="63"/>
      <c r="B662" s="19"/>
      <c r="C662" s="5"/>
      <c r="D662" s="5" t="s">
        <v>43</v>
      </c>
      <c r="E662" s="5">
        <f t="shared" si="55"/>
        <v>0</v>
      </c>
      <c r="L662" s="13"/>
    </row>
    <row r="663" spans="1:12" x14ac:dyDescent="0.3">
      <c r="A663" s="63"/>
      <c r="L663" s="13"/>
    </row>
    <row r="664" spans="1:12" ht="16.2" x14ac:dyDescent="0.3">
      <c r="A664" s="63"/>
      <c r="B664" s="22" t="s">
        <v>84</v>
      </c>
      <c r="C664" s="6" t="s">
        <v>99</v>
      </c>
      <c r="D664" s="6" t="s">
        <v>85</v>
      </c>
      <c r="E664" s="6" t="s">
        <v>86</v>
      </c>
      <c r="F664" s="6" t="s">
        <v>87</v>
      </c>
      <c r="G664" s="6" t="s">
        <v>88</v>
      </c>
      <c r="H664" s="6" t="s">
        <v>89</v>
      </c>
      <c r="I664" s="6" t="s">
        <v>90</v>
      </c>
      <c r="J664" s="6" t="s">
        <v>91</v>
      </c>
      <c r="K664" s="6" t="s">
        <v>92</v>
      </c>
      <c r="L664" s="14" t="s">
        <v>100</v>
      </c>
    </row>
    <row r="665" spans="1:12" x14ac:dyDescent="0.3">
      <c r="A665" s="63"/>
      <c r="B665" s="22" t="s">
        <v>15</v>
      </c>
      <c r="C665" s="6" t="s">
        <v>101</v>
      </c>
      <c r="D665" s="6" t="s">
        <v>102</v>
      </c>
      <c r="E665" s="6"/>
      <c r="F665" s="6" t="s">
        <v>102</v>
      </c>
      <c r="G665" s="6"/>
      <c r="H665" s="6" t="s">
        <v>102</v>
      </c>
      <c r="I665" s="6"/>
      <c r="J665" s="6" t="s">
        <v>103</v>
      </c>
      <c r="K665" s="6"/>
      <c r="L665" s="14" t="s">
        <v>104</v>
      </c>
    </row>
    <row r="666" spans="1:12" x14ac:dyDescent="0.3">
      <c r="A666" s="63"/>
      <c r="B666" s="22">
        <v>1</v>
      </c>
      <c r="C666" s="27"/>
      <c r="D666" s="6">
        <v>2.77</v>
      </c>
      <c r="E666" s="27">
        <f>C666*D666</f>
        <v>0</v>
      </c>
      <c r="F666" s="6">
        <v>0.442</v>
      </c>
      <c r="G666" s="27">
        <f>E666*F666</f>
        <v>0</v>
      </c>
      <c r="H666" s="6">
        <v>0</v>
      </c>
      <c r="I666" s="27">
        <f>C666*H666</f>
        <v>0</v>
      </c>
      <c r="J666" s="6">
        <v>0</v>
      </c>
      <c r="K666" s="27">
        <f>I666*J666</f>
        <v>0</v>
      </c>
      <c r="L666" s="14">
        <v>0.4</v>
      </c>
    </row>
    <row r="667" spans="1:12" x14ac:dyDescent="0.3">
      <c r="A667" s="63"/>
      <c r="B667" s="22">
        <v>2</v>
      </c>
      <c r="C667" s="27"/>
      <c r="D667" s="6">
        <v>4.1749999999999998</v>
      </c>
      <c r="E667" s="27">
        <f t="shared" ref="E667:E680" si="56">C667*D667</f>
        <v>0</v>
      </c>
      <c r="F667" s="6">
        <v>0.49299999999999999</v>
      </c>
      <c r="G667" s="27">
        <f t="shared" ref="G667:G680" si="57">E667*F667</f>
        <v>0</v>
      </c>
      <c r="H667" s="6">
        <v>0</v>
      </c>
      <c r="I667" s="27">
        <f t="shared" ref="I667:I680" si="58">C667*H667</f>
        <v>0</v>
      </c>
      <c r="J667" s="6">
        <v>0</v>
      </c>
      <c r="K667" s="27">
        <f t="shared" ref="K667:K680" si="59">I667*J667</f>
        <v>0</v>
      </c>
      <c r="L667" s="14">
        <v>0.55000000000000004</v>
      </c>
    </row>
    <row r="668" spans="1:12" x14ac:dyDescent="0.3">
      <c r="A668" s="63"/>
      <c r="B668" s="22">
        <v>3</v>
      </c>
      <c r="C668" s="27"/>
      <c r="D668" s="6">
        <v>4.1749999999999998</v>
      </c>
      <c r="E668" s="27">
        <f t="shared" si="56"/>
        <v>0</v>
      </c>
      <c r="F668" s="6">
        <v>0.49299999999999999</v>
      </c>
      <c r="G668" s="27">
        <f t="shared" si="57"/>
        <v>0</v>
      </c>
      <c r="H668" s="6">
        <v>1.194</v>
      </c>
      <c r="I668" s="27">
        <f t="shared" si="58"/>
        <v>0</v>
      </c>
      <c r="J668" s="6">
        <v>0.65900000000000003</v>
      </c>
      <c r="K668" s="27">
        <f t="shared" si="59"/>
        <v>0</v>
      </c>
      <c r="L668" s="14">
        <v>0.65</v>
      </c>
    </row>
    <row r="669" spans="1:12" x14ac:dyDescent="0.3">
      <c r="A669" s="63"/>
      <c r="B669" s="22">
        <v>4</v>
      </c>
      <c r="C669" s="27"/>
      <c r="D669" s="6">
        <v>4.1749999999999998</v>
      </c>
      <c r="E669" s="27">
        <f t="shared" si="56"/>
        <v>0</v>
      </c>
      <c r="F669" s="6">
        <v>0.49299999999999999</v>
      </c>
      <c r="G669" s="27">
        <f t="shared" si="57"/>
        <v>0</v>
      </c>
      <c r="H669" s="6">
        <v>2.2450000000000001</v>
      </c>
      <c r="I669" s="27">
        <f t="shared" si="58"/>
        <v>0</v>
      </c>
      <c r="J669" s="6">
        <v>0.66900000000000004</v>
      </c>
      <c r="K669" s="27">
        <f t="shared" si="59"/>
        <v>0</v>
      </c>
      <c r="L669" s="14">
        <v>0.67</v>
      </c>
    </row>
    <row r="670" spans="1:12" x14ac:dyDescent="0.3">
      <c r="A670" s="63"/>
      <c r="B670" s="22">
        <v>5</v>
      </c>
      <c r="C670" s="27"/>
      <c r="D670" s="6">
        <v>4.1749999999999998</v>
      </c>
      <c r="E670" s="27">
        <f t="shared" si="56"/>
        <v>0</v>
      </c>
      <c r="F670" s="6">
        <v>0.49299999999999999</v>
      </c>
      <c r="G670" s="27">
        <f t="shared" si="57"/>
        <v>0</v>
      </c>
      <c r="H670" s="6">
        <v>3.17</v>
      </c>
      <c r="I670" s="27">
        <f t="shared" si="58"/>
        <v>0</v>
      </c>
      <c r="J670" s="6">
        <v>0.67800000000000005</v>
      </c>
      <c r="K670" s="27">
        <f t="shared" si="59"/>
        <v>0</v>
      </c>
      <c r="L670" s="14">
        <v>0.69</v>
      </c>
    </row>
    <row r="671" spans="1:12" x14ac:dyDescent="0.3">
      <c r="A671" s="63"/>
      <c r="B671" s="22">
        <v>6</v>
      </c>
      <c r="C671" s="27"/>
      <c r="D671" s="6">
        <v>4.1749999999999998</v>
      </c>
      <c r="E671" s="27">
        <f t="shared" si="56"/>
        <v>0</v>
      </c>
      <c r="F671" s="6">
        <v>0.49299999999999999</v>
      </c>
      <c r="G671" s="27">
        <f t="shared" si="57"/>
        <v>0</v>
      </c>
      <c r="H671" s="6">
        <v>3.9980000000000002</v>
      </c>
      <c r="I671" s="27">
        <f t="shared" si="58"/>
        <v>0</v>
      </c>
      <c r="J671" s="6">
        <v>0.68600000000000005</v>
      </c>
      <c r="K671" s="27">
        <f t="shared" si="59"/>
        <v>0</v>
      </c>
      <c r="L671" s="14">
        <v>0.71</v>
      </c>
    </row>
    <row r="672" spans="1:12" x14ac:dyDescent="0.3">
      <c r="A672" s="63"/>
      <c r="B672" s="22">
        <v>7</v>
      </c>
      <c r="C672" s="27"/>
      <c r="D672" s="6">
        <v>4.1749999999999998</v>
      </c>
      <c r="E672" s="27">
        <f t="shared" si="56"/>
        <v>0</v>
      </c>
      <c r="F672" s="6">
        <v>0.49299999999999999</v>
      </c>
      <c r="G672" s="27">
        <f t="shared" si="57"/>
        <v>0</v>
      </c>
      <c r="H672" s="6">
        <v>4.7539999999999996</v>
      </c>
      <c r="I672" s="27">
        <f t="shared" si="58"/>
        <v>0</v>
      </c>
      <c r="J672" s="6">
        <v>0.69499999999999995</v>
      </c>
      <c r="K672" s="27">
        <f t="shared" si="59"/>
        <v>0</v>
      </c>
      <c r="L672" s="14">
        <v>0.73</v>
      </c>
    </row>
    <row r="673" spans="1:12" x14ac:dyDescent="0.3">
      <c r="A673" s="63"/>
      <c r="B673" s="22">
        <v>8</v>
      </c>
      <c r="C673" s="27"/>
      <c r="D673" s="6">
        <v>4.1749999999999998</v>
      </c>
      <c r="E673" s="27">
        <f t="shared" si="56"/>
        <v>0</v>
      </c>
      <c r="F673" s="6">
        <v>0.49299999999999999</v>
      </c>
      <c r="G673" s="27">
        <f t="shared" si="57"/>
        <v>0</v>
      </c>
      <c r="H673" s="6">
        <v>5.4450000000000003</v>
      </c>
      <c r="I673" s="27">
        <f t="shared" si="58"/>
        <v>0</v>
      </c>
      <c r="J673" s="6">
        <v>0.70199999999999996</v>
      </c>
      <c r="K673" s="27">
        <f t="shared" si="59"/>
        <v>0</v>
      </c>
      <c r="L673" s="14">
        <v>0.75</v>
      </c>
    </row>
    <row r="674" spans="1:12" x14ac:dyDescent="0.3">
      <c r="A674" s="63"/>
      <c r="B674" s="22">
        <v>9</v>
      </c>
      <c r="C674" s="27"/>
      <c r="D674" s="6">
        <v>4.1749999999999998</v>
      </c>
      <c r="E674" s="27">
        <f t="shared" si="56"/>
        <v>0</v>
      </c>
      <c r="F674" s="6">
        <v>0.49299999999999999</v>
      </c>
      <c r="G674" s="27">
        <f t="shared" si="57"/>
        <v>0</v>
      </c>
      <c r="H674" s="6">
        <v>6.0750000000000002</v>
      </c>
      <c r="I674" s="27">
        <f t="shared" si="58"/>
        <v>0</v>
      </c>
      <c r="J674" s="6">
        <v>0.70799999999999996</v>
      </c>
      <c r="K674" s="27">
        <f t="shared" si="59"/>
        <v>0</v>
      </c>
      <c r="L674" s="14">
        <v>0.76</v>
      </c>
    </row>
    <row r="675" spans="1:12" x14ac:dyDescent="0.3">
      <c r="A675" s="63"/>
      <c r="B675" s="22">
        <v>10</v>
      </c>
      <c r="C675" s="27"/>
      <c r="D675" s="6">
        <v>4.1749999999999998</v>
      </c>
      <c r="E675" s="27">
        <f t="shared" si="56"/>
        <v>0</v>
      </c>
      <c r="F675" s="6">
        <v>0.49299999999999999</v>
      </c>
      <c r="G675" s="27">
        <f t="shared" si="57"/>
        <v>0</v>
      </c>
      <c r="H675" s="6">
        <v>6.65</v>
      </c>
      <c r="I675" s="27">
        <f t="shared" si="58"/>
        <v>0</v>
      </c>
      <c r="J675" s="6">
        <v>0.71299999999999997</v>
      </c>
      <c r="K675" s="27">
        <f t="shared" si="59"/>
        <v>0</v>
      </c>
      <c r="L675" s="14">
        <v>0.76</v>
      </c>
    </row>
    <row r="676" spans="1:12" x14ac:dyDescent="0.3">
      <c r="A676" s="63"/>
      <c r="B676" s="22">
        <v>11</v>
      </c>
      <c r="C676" s="27"/>
      <c r="D676" s="6">
        <v>4.1749999999999998</v>
      </c>
      <c r="E676" s="27">
        <f t="shared" si="56"/>
        <v>0</v>
      </c>
      <c r="F676" s="6">
        <v>0.49299999999999999</v>
      </c>
      <c r="G676" s="27">
        <f t="shared" si="57"/>
        <v>0</v>
      </c>
      <c r="H676" s="6">
        <v>7.1760000000000002</v>
      </c>
      <c r="I676" s="27">
        <f t="shared" si="58"/>
        <v>0</v>
      </c>
      <c r="J676" s="6">
        <v>0.71699999999999997</v>
      </c>
      <c r="K676" s="27">
        <f t="shared" si="59"/>
        <v>0</v>
      </c>
      <c r="L676" s="14">
        <v>0.76</v>
      </c>
    </row>
    <row r="677" spans="1:12" x14ac:dyDescent="0.3">
      <c r="A677" s="63"/>
      <c r="B677" s="22">
        <v>12</v>
      </c>
      <c r="C677" s="27"/>
      <c r="D677" s="6">
        <v>4.1749999999999998</v>
      </c>
      <c r="E677" s="27">
        <f t="shared" si="56"/>
        <v>0</v>
      </c>
      <c r="F677" s="6">
        <v>0.49299999999999999</v>
      </c>
      <c r="G677" s="27">
        <f t="shared" si="57"/>
        <v>0</v>
      </c>
      <c r="H677" s="6">
        <v>7.6550000000000002</v>
      </c>
      <c r="I677" s="27">
        <f t="shared" si="58"/>
        <v>0</v>
      </c>
      <c r="J677" s="6">
        <v>0.72</v>
      </c>
      <c r="K677" s="27">
        <f t="shared" si="59"/>
        <v>0</v>
      </c>
      <c r="L677" s="14">
        <v>0.77</v>
      </c>
    </row>
    <row r="678" spans="1:12" x14ac:dyDescent="0.3">
      <c r="A678" s="63"/>
      <c r="B678" s="22">
        <v>13</v>
      </c>
      <c r="C678" s="27"/>
      <c r="D678" s="6">
        <v>4.1749999999999998</v>
      </c>
      <c r="E678" s="27">
        <f t="shared" si="56"/>
        <v>0</v>
      </c>
      <c r="F678" s="6">
        <v>0.49299999999999999</v>
      </c>
      <c r="G678" s="27">
        <f t="shared" si="57"/>
        <v>0</v>
      </c>
      <c r="H678" s="6">
        <v>8.093</v>
      </c>
      <c r="I678" s="27">
        <f t="shared" si="58"/>
        <v>0</v>
      </c>
      <c r="J678" s="6">
        <v>0.72299999999999998</v>
      </c>
      <c r="K678" s="27">
        <f t="shared" si="59"/>
        <v>0</v>
      </c>
      <c r="L678" s="14">
        <v>0.77</v>
      </c>
    </row>
    <row r="679" spans="1:12" x14ac:dyDescent="0.3">
      <c r="A679" s="63"/>
      <c r="B679" s="22">
        <v>14</v>
      </c>
      <c r="C679" s="27"/>
      <c r="D679" s="6">
        <v>4.1749999999999998</v>
      </c>
      <c r="E679" s="27">
        <f t="shared" si="56"/>
        <v>0</v>
      </c>
      <c r="F679" s="6">
        <v>0.49299999999999999</v>
      </c>
      <c r="G679" s="27">
        <f t="shared" si="57"/>
        <v>0</v>
      </c>
      <c r="H679" s="6">
        <v>8.4930000000000003</v>
      </c>
      <c r="I679" s="27">
        <f t="shared" si="58"/>
        <v>0</v>
      </c>
      <c r="J679" s="6">
        <v>0.72499999999999998</v>
      </c>
      <c r="K679" s="27">
        <f t="shared" si="59"/>
        <v>0</v>
      </c>
      <c r="L679" s="14">
        <v>0.77</v>
      </c>
    </row>
    <row r="680" spans="1:12" ht="16.2" x14ac:dyDescent="0.3">
      <c r="A680" s="63"/>
      <c r="B680" s="22" t="s">
        <v>98</v>
      </c>
      <c r="C680" s="27"/>
      <c r="D680" s="6">
        <v>4.1749999999999998</v>
      </c>
      <c r="E680" s="27">
        <f t="shared" si="56"/>
        <v>0</v>
      </c>
      <c r="F680" s="6">
        <v>0.49299999999999999</v>
      </c>
      <c r="G680" s="27">
        <f t="shared" si="57"/>
        <v>0</v>
      </c>
      <c r="H680" s="6">
        <v>8.6839999999999993</v>
      </c>
      <c r="I680" s="27">
        <f t="shared" si="58"/>
        <v>0</v>
      </c>
      <c r="J680" s="6">
        <v>0.72499999999999998</v>
      </c>
      <c r="K680" s="27">
        <f t="shared" si="59"/>
        <v>0</v>
      </c>
      <c r="L680" s="14">
        <v>0.77</v>
      </c>
    </row>
    <row r="681" spans="1:12" x14ac:dyDescent="0.3">
      <c r="A681" s="63"/>
      <c r="B681" s="19" t="s">
        <v>93</v>
      </c>
      <c r="C681" s="5"/>
      <c r="D681" s="5"/>
      <c r="E681" s="5" t="s">
        <v>94</v>
      </c>
      <c r="F681" s="25">
        <f>SUM(E666:E680)</f>
        <v>0</v>
      </c>
      <c r="G681" s="5" t="s">
        <v>95</v>
      </c>
      <c r="H681" s="25">
        <f>SUM(G666:G680)</f>
        <v>0</v>
      </c>
      <c r="I681" s="5" t="s">
        <v>96</v>
      </c>
      <c r="J681" s="25">
        <f>SUM(I666:I680)</f>
        <v>0</v>
      </c>
      <c r="K681" s="5" t="s">
        <v>97</v>
      </c>
      <c r="L681" s="25">
        <f>SUM(K666:K680)</f>
        <v>0</v>
      </c>
    </row>
    <row r="682" spans="1:12" x14ac:dyDescent="0.3">
      <c r="A682" s="63"/>
      <c r="L682" s="13"/>
    </row>
    <row r="683" spans="1:12" x14ac:dyDescent="0.3">
      <c r="A683" s="63"/>
      <c r="B683" s="60" t="s">
        <v>105</v>
      </c>
      <c r="C683" s="61"/>
      <c r="D683" s="5" t="e">
        <f>(H681+L681)/(F681+J681)</f>
        <v>#DIV/0!</v>
      </c>
      <c r="L683" s="13"/>
    </row>
    <row r="684" spans="1:12" x14ac:dyDescent="0.3">
      <c r="A684" s="63"/>
      <c r="L684" s="13"/>
    </row>
    <row r="685" spans="1:12" x14ac:dyDescent="0.3">
      <c r="A685" s="63"/>
      <c r="B685" t="s">
        <v>66</v>
      </c>
      <c r="L685" s="13"/>
    </row>
    <row r="686" spans="1:12" x14ac:dyDescent="0.3">
      <c r="A686" s="63"/>
      <c r="B686" t="s">
        <v>108</v>
      </c>
      <c r="L686" s="13"/>
    </row>
    <row r="687" spans="1:12" x14ac:dyDescent="0.3">
      <c r="A687" s="63"/>
      <c r="B687" t="s">
        <v>109</v>
      </c>
      <c r="L687" s="13"/>
    </row>
    <row r="688" spans="1:12" x14ac:dyDescent="0.3">
      <c r="A688" s="63"/>
      <c r="B688" t="s">
        <v>110</v>
      </c>
      <c r="L688" s="13"/>
    </row>
    <row r="689" spans="1:12" x14ac:dyDescent="0.3">
      <c r="A689" s="63"/>
      <c r="B689" t="s">
        <v>111</v>
      </c>
      <c r="L689" s="13"/>
    </row>
    <row r="690" spans="1:12" ht="15" thickBot="1" x14ac:dyDescent="0.35">
      <c r="A690" s="64"/>
      <c r="B690" s="16" t="s">
        <v>112</v>
      </c>
      <c r="C690" s="16"/>
      <c r="D690" s="16"/>
      <c r="E690" s="16"/>
      <c r="F690" s="16"/>
      <c r="G690" s="16"/>
      <c r="H690" s="16"/>
      <c r="I690" s="16"/>
      <c r="J690" s="16"/>
      <c r="K690" s="16"/>
      <c r="L690" s="18"/>
    </row>
    <row r="693" spans="1:12" ht="15" thickBot="1" x14ac:dyDescent="0.35"/>
    <row r="694" spans="1:12" x14ac:dyDescent="0.3">
      <c r="A694" s="62">
        <v>6</v>
      </c>
      <c r="B694" s="54" t="s">
        <v>33</v>
      </c>
      <c r="C694" s="55"/>
      <c r="D694" s="55"/>
      <c r="E694" s="56"/>
    </row>
    <row r="695" spans="1:12" x14ac:dyDescent="0.3">
      <c r="A695" s="63"/>
      <c r="B695" s="57" t="str">
        <f ca="1">"FOR CALENDAR YEAR " &amp; 'NAC 687B.230.3'!$B$4</f>
        <v>FOR CALENDAR YEAR 2025</v>
      </c>
      <c r="C695" s="58"/>
      <c r="D695" s="58"/>
      <c r="E695" s="59"/>
    </row>
    <row r="696" spans="1:12" x14ac:dyDescent="0.3">
      <c r="A696" s="63"/>
      <c r="B696" s="11"/>
      <c r="C696" s="11"/>
      <c r="D696" s="11"/>
      <c r="E696" s="12"/>
    </row>
    <row r="697" spans="1:12" x14ac:dyDescent="0.3">
      <c r="A697" s="63"/>
      <c r="C697" s="11"/>
      <c r="D697" s="11"/>
      <c r="E697" s="12"/>
    </row>
    <row r="698" spans="1:12" x14ac:dyDescent="0.3">
      <c r="A698" s="63"/>
      <c r="E698" s="13"/>
    </row>
    <row r="699" spans="1:12" ht="16.2" x14ac:dyDescent="0.3">
      <c r="A699" s="63"/>
      <c r="B699" s="19" t="s">
        <v>34</v>
      </c>
      <c r="C699" s="25"/>
      <c r="D699" s="5" t="s">
        <v>35</v>
      </c>
      <c r="E699" s="26"/>
    </row>
    <row r="700" spans="1:12" x14ac:dyDescent="0.3">
      <c r="A700" s="63"/>
      <c r="B700" s="19" t="s">
        <v>36</v>
      </c>
      <c r="C700" s="5" t="s">
        <v>119</v>
      </c>
      <c r="D700" s="5" t="s">
        <v>29</v>
      </c>
      <c r="E700" s="26" t="e">
        <f>'Company Information'!$C$3</f>
        <v>#N/A</v>
      </c>
    </row>
    <row r="701" spans="1:12" x14ac:dyDescent="0.3">
      <c r="A701" s="63"/>
      <c r="B701" s="19" t="s">
        <v>37</v>
      </c>
      <c r="C701" s="25">
        <f>C563</f>
        <v>0</v>
      </c>
      <c r="D701" s="5" t="s">
        <v>38</v>
      </c>
      <c r="E701" s="25">
        <f>E563</f>
        <v>0</v>
      </c>
    </row>
    <row r="702" spans="1:12" x14ac:dyDescent="0.3">
      <c r="A702" s="63"/>
      <c r="B702" s="19" t="s">
        <v>39</v>
      </c>
      <c r="C702" s="25">
        <f>C564</f>
        <v>0</v>
      </c>
      <c r="D702" s="5" t="s">
        <v>40</v>
      </c>
      <c r="E702" s="25">
        <f>E564</f>
        <v>0</v>
      </c>
    </row>
    <row r="703" spans="1:12" x14ac:dyDescent="0.3">
      <c r="A703" s="63"/>
      <c r="B703" s="19" t="s">
        <v>41</v>
      </c>
      <c r="C703" s="25">
        <f>C565</f>
        <v>0</v>
      </c>
      <c r="D703" s="5" t="s">
        <v>42</v>
      </c>
      <c r="E703" s="25">
        <f>E565</f>
        <v>0</v>
      </c>
    </row>
    <row r="704" spans="1:12" x14ac:dyDescent="0.3">
      <c r="A704" s="63"/>
      <c r="B704" s="19"/>
      <c r="C704" s="5"/>
      <c r="D704" s="5" t="s">
        <v>43</v>
      </c>
      <c r="E704" s="25">
        <f>E566</f>
        <v>0</v>
      </c>
    </row>
    <row r="705" spans="1:5" x14ac:dyDescent="0.3">
      <c r="A705" s="63"/>
      <c r="E705" s="13"/>
    </row>
    <row r="706" spans="1:5" x14ac:dyDescent="0.3">
      <c r="A706" s="63"/>
      <c r="B706" s="60" t="s">
        <v>44</v>
      </c>
      <c r="C706" s="61"/>
      <c r="D706" s="6" t="s">
        <v>45</v>
      </c>
      <c r="E706" s="14" t="s">
        <v>46</v>
      </c>
    </row>
    <row r="707" spans="1:5" ht="16.2" x14ac:dyDescent="0.3">
      <c r="A707" s="63"/>
      <c r="B707" s="60"/>
      <c r="C707" s="61"/>
      <c r="D707" s="6" t="s">
        <v>48</v>
      </c>
      <c r="E707" s="14" t="s">
        <v>49</v>
      </c>
    </row>
    <row r="708" spans="1:5" x14ac:dyDescent="0.3">
      <c r="A708" s="63"/>
      <c r="B708" s="20">
        <v>1</v>
      </c>
      <c r="C708" s="5" t="s">
        <v>50</v>
      </c>
      <c r="D708" s="25"/>
      <c r="E708" s="26"/>
    </row>
    <row r="709" spans="1:5" x14ac:dyDescent="0.3">
      <c r="A709" s="63"/>
      <c r="B709" s="20"/>
      <c r="C709" s="5" t="s">
        <v>47</v>
      </c>
      <c r="D709" s="25"/>
      <c r="E709" s="26"/>
    </row>
    <row r="710" spans="1:5" ht="16.2" x14ac:dyDescent="0.3">
      <c r="A710" s="63"/>
      <c r="B710" s="20"/>
      <c r="C710" s="5" t="s">
        <v>121</v>
      </c>
      <c r="D710" s="25"/>
      <c r="E710" s="26"/>
    </row>
    <row r="711" spans="1:5" x14ac:dyDescent="0.3">
      <c r="A711" s="63"/>
      <c r="B711" s="20"/>
      <c r="C711" s="5" t="s">
        <v>51</v>
      </c>
      <c r="D711" s="25">
        <f>D709-D710</f>
        <v>0</v>
      </c>
      <c r="E711" s="26">
        <f>E709-E710</f>
        <v>0</v>
      </c>
    </row>
    <row r="712" spans="1:5" x14ac:dyDescent="0.3">
      <c r="A712" s="63"/>
      <c r="B712" s="20">
        <v>2</v>
      </c>
      <c r="C712" s="5" t="s">
        <v>56</v>
      </c>
      <c r="D712" s="25"/>
      <c r="E712" s="26"/>
    </row>
    <row r="713" spans="1:5" x14ac:dyDescent="0.3">
      <c r="A713" s="63"/>
      <c r="B713" s="20">
        <v>3</v>
      </c>
      <c r="C713" s="10" t="s">
        <v>122</v>
      </c>
      <c r="D713" s="25">
        <f>D711+D712</f>
        <v>0</v>
      </c>
      <c r="E713" s="29">
        <f>E711+E712</f>
        <v>0</v>
      </c>
    </row>
    <row r="714" spans="1:5" x14ac:dyDescent="0.3">
      <c r="A714" s="63"/>
      <c r="B714" s="20">
        <v>4</v>
      </c>
      <c r="C714" s="10" t="s">
        <v>55</v>
      </c>
      <c r="D714" s="65"/>
      <c r="E714" s="66"/>
    </row>
    <row r="715" spans="1:5" x14ac:dyDescent="0.3">
      <c r="A715" s="63"/>
      <c r="B715" s="20">
        <v>5</v>
      </c>
      <c r="C715" s="10" t="s">
        <v>54</v>
      </c>
      <c r="D715" s="65"/>
      <c r="E715" s="66"/>
    </row>
    <row r="716" spans="1:5" x14ac:dyDescent="0.3">
      <c r="A716" s="63"/>
      <c r="B716" s="20">
        <v>6</v>
      </c>
      <c r="C716" s="10" t="s">
        <v>53</v>
      </c>
      <c r="D716" s="65"/>
      <c r="E716" s="66"/>
    </row>
    <row r="717" spans="1:5" x14ac:dyDescent="0.3">
      <c r="A717" s="63"/>
      <c r="B717" s="20">
        <v>7</v>
      </c>
      <c r="C717" s="5" t="s">
        <v>52</v>
      </c>
      <c r="D717" s="65"/>
      <c r="E717" s="66"/>
    </row>
    <row r="718" spans="1:5" ht="43.2" x14ac:dyDescent="0.3">
      <c r="A718" s="63"/>
      <c r="B718" s="20">
        <v>8</v>
      </c>
      <c r="C718" s="7" t="s">
        <v>74</v>
      </c>
      <c r="D718" s="65" t="e">
        <f>E713/(D713-D716)</f>
        <v>#DIV/0!</v>
      </c>
      <c r="E718" s="66"/>
    </row>
    <row r="719" spans="1:5" ht="57.6" x14ac:dyDescent="0.3">
      <c r="A719" s="63"/>
      <c r="B719" s="20">
        <v>9</v>
      </c>
      <c r="C719" s="7" t="s">
        <v>73</v>
      </c>
      <c r="D719" s="65"/>
      <c r="E719" s="66"/>
    </row>
    <row r="720" spans="1:5" x14ac:dyDescent="0.3">
      <c r="A720" s="63"/>
      <c r="B720" s="19">
        <v>10</v>
      </c>
      <c r="C720" s="5" t="s">
        <v>72</v>
      </c>
      <c r="D720" s="67" t="e">
        <f>IF(D719&gt;=10000,100%,INDEX(B737:E742,MATCH(D719,C737:C742,-1),3))</f>
        <v>#N/A</v>
      </c>
      <c r="E720" s="68"/>
    </row>
    <row r="721" spans="1:5" ht="72" x14ac:dyDescent="0.3">
      <c r="A721" s="63"/>
      <c r="B721" s="20">
        <v>11</v>
      </c>
      <c r="C721" s="7" t="s">
        <v>71</v>
      </c>
      <c r="D721" s="69" t="e">
        <f>IF(D719&gt;=500,D718+(1-D720),D718)</f>
        <v>#DIV/0!</v>
      </c>
      <c r="E721" s="66"/>
    </row>
    <row r="722" spans="1:5" ht="43.2" x14ac:dyDescent="0.3">
      <c r="A722" s="63"/>
      <c r="B722" s="20">
        <v>12</v>
      </c>
      <c r="C722" s="7" t="s">
        <v>130</v>
      </c>
      <c r="D722" s="65" t="e">
        <f>(D713-D716)*D721</f>
        <v>#DIV/0!</v>
      </c>
      <c r="E722" s="66"/>
    </row>
    <row r="723" spans="1:5" ht="43.2" x14ac:dyDescent="0.3">
      <c r="A723" s="63"/>
      <c r="B723" s="20">
        <v>13</v>
      </c>
      <c r="C723" s="7" t="s">
        <v>129</v>
      </c>
      <c r="D723" s="65">
        <f>IF(D719&gt;500,IF(D721&gt;D717,0,D713-D716-D722/D717),0)</f>
        <v>0</v>
      </c>
      <c r="E723" s="66"/>
    </row>
    <row r="724" spans="1:5" x14ac:dyDescent="0.3">
      <c r="A724" s="63"/>
      <c r="D724" s="9"/>
      <c r="E724" s="15"/>
    </row>
    <row r="725" spans="1:5" ht="15" customHeight="1" x14ac:dyDescent="0.3">
      <c r="A725" s="63"/>
      <c r="B725" s="70" t="s">
        <v>75</v>
      </c>
      <c r="C725" s="70"/>
      <c r="D725" s="70"/>
      <c r="E725" s="71"/>
    </row>
    <row r="726" spans="1:5" x14ac:dyDescent="0.3">
      <c r="A726" s="63"/>
      <c r="D726" s="9"/>
      <c r="E726" s="15"/>
    </row>
    <row r="727" spans="1:5" ht="15" customHeight="1" x14ac:dyDescent="0.3">
      <c r="A727" s="63"/>
      <c r="B727" s="50" t="s">
        <v>76</v>
      </c>
      <c r="C727" s="72"/>
      <c r="D727" s="72"/>
      <c r="E727" s="73"/>
    </row>
    <row r="728" spans="1:5" x14ac:dyDescent="0.3">
      <c r="A728" s="63"/>
      <c r="D728" s="9"/>
      <c r="E728" s="15"/>
    </row>
    <row r="729" spans="1:5" x14ac:dyDescent="0.3">
      <c r="A729" s="63"/>
      <c r="D729" s="23" t="s">
        <v>80</v>
      </c>
      <c r="E729" s="27"/>
    </row>
    <row r="730" spans="1:5" x14ac:dyDescent="0.3">
      <c r="A730" s="63"/>
      <c r="D730" s="6" t="s">
        <v>77</v>
      </c>
      <c r="E730" s="27"/>
    </row>
    <row r="731" spans="1:5" x14ac:dyDescent="0.3">
      <c r="A731" s="63"/>
      <c r="D731" s="23" t="s">
        <v>78</v>
      </c>
      <c r="E731" s="27"/>
    </row>
    <row r="732" spans="1:5" x14ac:dyDescent="0.3">
      <c r="A732" s="63"/>
      <c r="D732" s="6" t="s">
        <v>79</v>
      </c>
      <c r="E732" s="27"/>
    </row>
    <row r="733" spans="1:5" x14ac:dyDescent="0.3">
      <c r="A733" s="63"/>
      <c r="E733" s="13"/>
    </row>
    <row r="734" spans="1:5" x14ac:dyDescent="0.3">
      <c r="A734" s="63"/>
      <c r="C734" s="58" t="s">
        <v>57</v>
      </c>
      <c r="D734" s="58"/>
      <c r="E734" s="13"/>
    </row>
    <row r="735" spans="1:5" x14ac:dyDescent="0.3">
      <c r="A735" s="63"/>
      <c r="C735" s="58" t="s">
        <v>58</v>
      </c>
      <c r="D735" s="58"/>
      <c r="E735" s="13"/>
    </row>
    <row r="736" spans="1:5" x14ac:dyDescent="0.3">
      <c r="A736" s="63"/>
      <c r="C736" s="4" t="s">
        <v>60</v>
      </c>
      <c r="D736" s="4" t="s">
        <v>70</v>
      </c>
      <c r="E736" s="4" t="s">
        <v>157</v>
      </c>
    </row>
    <row r="737" spans="1:12" x14ac:dyDescent="0.3">
      <c r="A737" s="63"/>
      <c r="C737" s="5" t="s">
        <v>61</v>
      </c>
      <c r="D737" s="8">
        <v>1</v>
      </c>
      <c r="E737" s="8">
        <f>1-D737</f>
        <v>0</v>
      </c>
    </row>
    <row r="738" spans="1:12" x14ac:dyDescent="0.3">
      <c r="A738" s="63"/>
      <c r="C738" s="5" t="s">
        <v>62</v>
      </c>
      <c r="D738" s="8">
        <v>0.95</v>
      </c>
      <c r="E738" s="8">
        <f t="shared" ref="E738:E741" si="60">1-D738</f>
        <v>5.0000000000000044E-2</v>
      </c>
    </row>
    <row r="739" spans="1:12" x14ac:dyDescent="0.3">
      <c r="A739" s="63"/>
      <c r="C739" s="5" t="s">
        <v>63</v>
      </c>
      <c r="D739" s="8">
        <v>0.92500000000000004</v>
      </c>
      <c r="E739" s="8">
        <f t="shared" si="60"/>
        <v>7.4999999999999956E-2</v>
      </c>
    </row>
    <row r="740" spans="1:12" x14ac:dyDescent="0.3">
      <c r="A740" s="63"/>
      <c r="C740" s="5" t="s">
        <v>64</v>
      </c>
      <c r="D740" s="8">
        <v>0.9</v>
      </c>
      <c r="E740" s="8">
        <f t="shared" si="60"/>
        <v>9.9999999999999978E-2</v>
      </c>
    </row>
    <row r="741" spans="1:12" x14ac:dyDescent="0.3">
      <c r="A741" s="63"/>
      <c r="C741" s="5" t="s">
        <v>65</v>
      </c>
      <c r="D741" s="8">
        <v>0.85</v>
      </c>
      <c r="E741" s="8">
        <f t="shared" si="60"/>
        <v>0.15000000000000002</v>
      </c>
    </row>
    <row r="742" spans="1:12" x14ac:dyDescent="0.3">
      <c r="A742" s="63"/>
      <c r="C742" s="61" t="s">
        <v>59</v>
      </c>
      <c r="D742" s="61"/>
      <c r="E742" s="8" t="s">
        <v>24</v>
      </c>
    </row>
    <row r="743" spans="1:12" x14ac:dyDescent="0.3">
      <c r="A743" s="63"/>
      <c r="C743" s="9"/>
      <c r="D743" s="9"/>
      <c r="E743" s="13"/>
    </row>
    <row r="744" spans="1:12" x14ac:dyDescent="0.3">
      <c r="A744" s="63"/>
      <c r="B744" t="s">
        <v>66</v>
      </c>
      <c r="C744" s="9"/>
      <c r="D744" s="9"/>
      <c r="E744" s="13"/>
    </row>
    <row r="745" spans="1:12" x14ac:dyDescent="0.3">
      <c r="A745" s="63"/>
      <c r="B745" t="s">
        <v>67</v>
      </c>
      <c r="C745" s="9"/>
      <c r="D745" s="9"/>
      <c r="E745" s="13"/>
    </row>
    <row r="746" spans="1:12" x14ac:dyDescent="0.3">
      <c r="A746" s="63"/>
      <c r="B746" t="s">
        <v>68</v>
      </c>
      <c r="C746" s="9"/>
      <c r="D746" s="9"/>
      <c r="E746" s="13"/>
    </row>
    <row r="747" spans="1:12" x14ac:dyDescent="0.3">
      <c r="A747" s="63"/>
      <c r="B747" t="s">
        <v>69</v>
      </c>
      <c r="C747" s="9"/>
      <c r="D747" s="9"/>
      <c r="E747" s="13"/>
    </row>
    <row r="748" spans="1:12" ht="15" thickBot="1" x14ac:dyDescent="0.35">
      <c r="A748" s="63"/>
      <c r="B748" s="16" t="s">
        <v>81</v>
      </c>
      <c r="C748" s="17"/>
      <c r="D748" s="17"/>
      <c r="E748" s="18"/>
    </row>
    <row r="749" spans="1:12" ht="15" thickBot="1" x14ac:dyDescent="0.35">
      <c r="A749" s="63"/>
      <c r="C749" s="9"/>
      <c r="D749" s="9"/>
    </row>
    <row r="750" spans="1:12" x14ac:dyDescent="0.3">
      <c r="A750" s="63"/>
      <c r="B750" s="54" t="s">
        <v>83</v>
      </c>
      <c r="C750" s="55"/>
      <c r="D750" s="55"/>
      <c r="E750" s="55"/>
      <c r="F750" s="55"/>
      <c r="G750" s="55"/>
      <c r="H750" s="55"/>
      <c r="I750" s="55"/>
      <c r="J750" s="55"/>
      <c r="K750" s="55"/>
      <c r="L750" s="56"/>
    </row>
    <row r="751" spans="1:12" x14ac:dyDescent="0.3">
      <c r="A751" s="63"/>
      <c r="B751" s="57" t="s">
        <v>120</v>
      </c>
      <c r="C751" s="58"/>
      <c r="D751" s="58"/>
      <c r="E751" s="58"/>
      <c r="F751" s="58"/>
      <c r="G751" s="58"/>
      <c r="H751" s="58"/>
      <c r="I751" s="58"/>
      <c r="J751" s="58"/>
      <c r="K751" s="58"/>
      <c r="L751" s="59"/>
    </row>
    <row r="752" spans="1:12" x14ac:dyDescent="0.3">
      <c r="A752" s="63"/>
      <c r="B752" s="11"/>
      <c r="C752" s="11"/>
      <c r="D752" s="11"/>
      <c r="E752" s="11"/>
      <c r="L752" s="13"/>
    </row>
    <row r="753" spans="1:12" x14ac:dyDescent="0.3">
      <c r="A753" s="63"/>
      <c r="B753" s="21" t="s">
        <v>82</v>
      </c>
      <c r="C753" s="11"/>
      <c r="D753" s="11"/>
      <c r="E753" s="11"/>
      <c r="L753" s="13"/>
    </row>
    <row r="754" spans="1:12" x14ac:dyDescent="0.3">
      <c r="A754" s="63"/>
      <c r="L754" s="13"/>
    </row>
    <row r="755" spans="1:12" ht="16.2" x14ac:dyDescent="0.3">
      <c r="A755" s="63"/>
      <c r="B755" s="19" t="s">
        <v>34</v>
      </c>
      <c r="C755" s="5">
        <f>C699</f>
        <v>0</v>
      </c>
      <c r="D755" s="5" t="s">
        <v>35</v>
      </c>
      <c r="E755" s="5">
        <f t="shared" ref="E755:E760" si="61">E699</f>
        <v>0</v>
      </c>
      <c r="L755" s="13"/>
    </row>
    <row r="756" spans="1:12" x14ac:dyDescent="0.3">
      <c r="A756" s="63"/>
      <c r="B756" s="19" t="s">
        <v>36</v>
      </c>
      <c r="C756" s="5" t="str">
        <f>C700</f>
        <v>Nevada</v>
      </c>
      <c r="D756" s="5" t="s">
        <v>29</v>
      </c>
      <c r="E756" s="5" t="e">
        <f t="shared" si="61"/>
        <v>#N/A</v>
      </c>
      <c r="L756" s="13"/>
    </row>
    <row r="757" spans="1:12" x14ac:dyDescent="0.3">
      <c r="A757" s="63"/>
      <c r="B757" s="19" t="s">
        <v>37</v>
      </c>
      <c r="C757" s="5">
        <f>C701</f>
        <v>0</v>
      </c>
      <c r="D757" s="5" t="s">
        <v>38</v>
      </c>
      <c r="E757" s="5">
        <f t="shared" si="61"/>
        <v>0</v>
      </c>
      <c r="L757" s="13"/>
    </row>
    <row r="758" spans="1:12" x14ac:dyDescent="0.3">
      <c r="A758" s="63"/>
      <c r="B758" s="19" t="s">
        <v>39</v>
      </c>
      <c r="C758" s="5">
        <f>C702</f>
        <v>0</v>
      </c>
      <c r="D758" s="5" t="s">
        <v>40</v>
      </c>
      <c r="E758" s="5">
        <f t="shared" si="61"/>
        <v>0</v>
      </c>
      <c r="L758" s="13"/>
    </row>
    <row r="759" spans="1:12" x14ac:dyDescent="0.3">
      <c r="A759" s="63"/>
      <c r="B759" s="19" t="s">
        <v>41</v>
      </c>
      <c r="C759" s="5">
        <f>C703</f>
        <v>0</v>
      </c>
      <c r="D759" s="5" t="s">
        <v>42</v>
      </c>
      <c r="E759" s="5">
        <f t="shared" si="61"/>
        <v>0</v>
      </c>
      <c r="L759" s="13"/>
    </row>
    <row r="760" spans="1:12" x14ac:dyDescent="0.3">
      <c r="A760" s="63"/>
      <c r="B760" s="19"/>
      <c r="C760" s="5"/>
      <c r="D760" s="5" t="s">
        <v>43</v>
      </c>
      <c r="E760" s="5">
        <f t="shared" si="61"/>
        <v>0</v>
      </c>
      <c r="L760" s="13"/>
    </row>
    <row r="761" spans="1:12" x14ac:dyDescent="0.3">
      <c r="A761" s="63"/>
      <c r="L761" s="13"/>
    </row>
    <row r="762" spans="1:12" ht="16.2" x14ac:dyDescent="0.3">
      <c r="A762" s="63"/>
      <c r="B762" s="22" t="s">
        <v>84</v>
      </c>
      <c r="C762" s="6" t="s">
        <v>99</v>
      </c>
      <c r="D762" s="6" t="s">
        <v>85</v>
      </c>
      <c r="E762" s="6" t="s">
        <v>86</v>
      </c>
      <c r="F762" s="6" t="s">
        <v>87</v>
      </c>
      <c r="G762" s="6" t="s">
        <v>88</v>
      </c>
      <c r="H762" s="6" t="s">
        <v>89</v>
      </c>
      <c r="I762" s="6" t="s">
        <v>90</v>
      </c>
      <c r="J762" s="6" t="s">
        <v>91</v>
      </c>
      <c r="K762" s="6" t="s">
        <v>92</v>
      </c>
      <c r="L762" s="14" t="s">
        <v>100</v>
      </c>
    </row>
    <row r="763" spans="1:12" x14ac:dyDescent="0.3">
      <c r="A763" s="63"/>
      <c r="B763" s="22" t="s">
        <v>15</v>
      </c>
      <c r="C763" s="6" t="s">
        <v>101</v>
      </c>
      <c r="D763" s="6" t="s">
        <v>102</v>
      </c>
      <c r="E763" s="6"/>
      <c r="F763" s="6" t="s">
        <v>102</v>
      </c>
      <c r="G763" s="6"/>
      <c r="H763" s="6" t="s">
        <v>102</v>
      </c>
      <c r="I763" s="6"/>
      <c r="J763" s="6" t="s">
        <v>103</v>
      </c>
      <c r="K763" s="6"/>
      <c r="L763" s="14" t="s">
        <v>104</v>
      </c>
    </row>
    <row r="764" spans="1:12" x14ac:dyDescent="0.3">
      <c r="A764" s="63"/>
      <c r="B764" s="22">
        <v>1</v>
      </c>
      <c r="C764" s="27"/>
      <c r="D764" s="6">
        <v>2.77</v>
      </c>
      <c r="E764" s="27">
        <f>C764*D764</f>
        <v>0</v>
      </c>
      <c r="F764" s="6">
        <v>0.50700000000000001</v>
      </c>
      <c r="G764" s="27">
        <f>-E764*F764</f>
        <v>0</v>
      </c>
      <c r="H764" s="6">
        <v>0</v>
      </c>
      <c r="I764" s="27">
        <f>C764*H764</f>
        <v>0</v>
      </c>
      <c r="J764" s="6">
        <v>0</v>
      </c>
      <c r="K764" s="27">
        <f>I764*J764</f>
        <v>0</v>
      </c>
      <c r="L764" s="14">
        <v>0.46</v>
      </c>
    </row>
    <row r="765" spans="1:12" x14ac:dyDescent="0.3">
      <c r="A765" s="63"/>
      <c r="B765" s="22">
        <v>2</v>
      </c>
      <c r="C765" s="27"/>
      <c r="D765" s="6">
        <v>4.1749999999999998</v>
      </c>
      <c r="E765" s="27">
        <f t="shared" ref="E765:E778" si="62">C765*D765</f>
        <v>0</v>
      </c>
      <c r="F765" s="6">
        <v>0.56699999999999995</v>
      </c>
      <c r="G765" s="27">
        <f t="shared" ref="G765:G778" si="63">-E765*F765</f>
        <v>0</v>
      </c>
      <c r="H765" s="6">
        <v>0</v>
      </c>
      <c r="I765" s="27">
        <f t="shared" ref="I765:I778" si="64">C765*H765</f>
        <v>0</v>
      </c>
      <c r="J765" s="6">
        <v>0</v>
      </c>
      <c r="K765" s="27">
        <f t="shared" ref="K765:K778" si="65">I765*J765</f>
        <v>0</v>
      </c>
      <c r="L765" s="14">
        <v>0.63</v>
      </c>
    </row>
    <row r="766" spans="1:12" x14ac:dyDescent="0.3">
      <c r="A766" s="63"/>
      <c r="B766" s="22">
        <v>3</v>
      </c>
      <c r="C766" s="27"/>
      <c r="D766" s="6">
        <v>4.1749999999999998</v>
      </c>
      <c r="E766" s="27">
        <f t="shared" si="62"/>
        <v>0</v>
      </c>
      <c r="F766" s="6">
        <v>0.56699999999999995</v>
      </c>
      <c r="G766" s="27">
        <f t="shared" si="63"/>
        <v>0</v>
      </c>
      <c r="H766" s="6">
        <v>1.194</v>
      </c>
      <c r="I766" s="27">
        <f t="shared" si="64"/>
        <v>0</v>
      </c>
      <c r="J766" s="6">
        <v>0.75900000000000001</v>
      </c>
      <c r="K766" s="27">
        <f t="shared" si="65"/>
        <v>0</v>
      </c>
      <c r="L766" s="14">
        <v>0.75</v>
      </c>
    </row>
    <row r="767" spans="1:12" x14ac:dyDescent="0.3">
      <c r="A767" s="63"/>
      <c r="B767" s="22">
        <v>4</v>
      </c>
      <c r="C767" s="27"/>
      <c r="D767" s="6">
        <v>4.1749999999999998</v>
      </c>
      <c r="E767" s="27">
        <f t="shared" si="62"/>
        <v>0</v>
      </c>
      <c r="F767" s="6">
        <v>0.56699999999999995</v>
      </c>
      <c r="G767" s="27">
        <f t="shared" si="63"/>
        <v>0</v>
      </c>
      <c r="H767" s="6">
        <v>2.2450000000000001</v>
      </c>
      <c r="I767" s="27">
        <f t="shared" si="64"/>
        <v>0</v>
      </c>
      <c r="J767" s="6">
        <v>0.77100000000000002</v>
      </c>
      <c r="K767" s="27">
        <f t="shared" si="65"/>
        <v>0</v>
      </c>
      <c r="L767" s="14">
        <v>0.77</v>
      </c>
    </row>
    <row r="768" spans="1:12" x14ac:dyDescent="0.3">
      <c r="A768" s="63"/>
      <c r="B768" s="22">
        <v>5</v>
      </c>
      <c r="C768" s="27"/>
      <c r="D768" s="6">
        <v>4.1749999999999998</v>
      </c>
      <c r="E768" s="27">
        <f t="shared" si="62"/>
        <v>0</v>
      </c>
      <c r="F768" s="6">
        <v>0.56699999999999995</v>
      </c>
      <c r="G768" s="27">
        <f t="shared" si="63"/>
        <v>0</v>
      </c>
      <c r="H768" s="6">
        <v>3.17</v>
      </c>
      <c r="I768" s="27">
        <f t="shared" si="64"/>
        <v>0</v>
      </c>
      <c r="J768" s="6">
        <v>0.78200000000000003</v>
      </c>
      <c r="K768" s="27">
        <f t="shared" si="65"/>
        <v>0</v>
      </c>
      <c r="L768" s="14">
        <v>0.8</v>
      </c>
    </row>
    <row r="769" spans="1:12" x14ac:dyDescent="0.3">
      <c r="A769" s="63"/>
      <c r="B769" s="22">
        <v>6</v>
      </c>
      <c r="C769" s="27"/>
      <c r="D769" s="6">
        <v>4.1749999999999998</v>
      </c>
      <c r="E769" s="27">
        <f t="shared" si="62"/>
        <v>0</v>
      </c>
      <c r="F769" s="6">
        <v>0.56699999999999995</v>
      </c>
      <c r="G769" s="27">
        <f t="shared" si="63"/>
        <v>0</v>
      </c>
      <c r="H769" s="6">
        <v>3.9980000000000002</v>
      </c>
      <c r="I769" s="27">
        <f t="shared" si="64"/>
        <v>0</v>
      </c>
      <c r="J769" s="6">
        <v>0.79200000000000004</v>
      </c>
      <c r="K769" s="27">
        <f t="shared" si="65"/>
        <v>0</v>
      </c>
      <c r="L769" s="14">
        <v>0.82</v>
      </c>
    </row>
    <row r="770" spans="1:12" x14ac:dyDescent="0.3">
      <c r="A770" s="63"/>
      <c r="B770" s="22">
        <v>7</v>
      </c>
      <c r="C770" s="27"/>
      <c r="D770" s="6">
        <v>4.1749999999999998</v>
      </c>
      <c r="E770" s="27">
        <f t="shared" si="62"/>
        <v>0</v>
      </c>
      <c r="F770" s="6">
        <v>0.56699999999999995</v>
      </c>
      <c r="G770" s="27">
        <f t="shared" si="63"/>
        <v>0</v>
      </c>
      <c r="H770" s="6">
        <v>4.7539999999999996</v>
      </c>
      <c r="I770" s="27">
        <f t="shared" si="64"/>
        <v>0</v>
      </c>
      <c r="J770" s="6">
        <v>0.80200000000000005</v>
      </c>
      <c r="K770" s="27">
        <f t="shared" si="65"/>
        <v>0</v>
      </c>
      <c r="L770" s="14">
        <v>0.84</v>
      </c>
    </row>
    <row r="771" spans="1:12" x14ac:dyDescent="0.3">
      <c r="A771" s="63"/>
      <c r="B771" s="22">
        <v>8</v>
      </c>
      <c r="C771" s="27"/>
      <c r="D771" s="6">
        <v>4.1749999999999998</v>
      </c>
      <c r="E771" s="27">
        <f t="shared" si="62"/>
        <v>0</v>
      </c>
      <c r="F771" s="6">
        <v>0.56699999999999995</v>
      </c>
      <c r="G771" s="27">
        <f t="shared" si="63"/>
        <v>0</v>
      </c>
      <c r="H771" s="6">
        <v>5.4450000000000003</v>
      </c>
      <c r="I771" s="27">
        <f t="shared" si="64"/>
        <v>0</v>
      </c>
      <c r="J771" s="6">
        <v>0.81100000000000005</v>
      </c>
      <c r="K771" s="27">
        <f t="shared" si="65"/>
        <v>0</v>
      </c>
      <c r="L771" s="14">
        <v>0.87</v>
      </c>
    </row>
    <row r="772" spans="1:12" x14ac:dyDescent="0.3">
      <c r="A772" s="63"/>
      <c r="B772" s="22">
        <v>9</v>
      </c>
      <c r="C772" s="27"/>
      <c r="D772" s="6">
        <v>4.1749999999999998</v>
      </c>
      <c r="E772" s="27">
        <f t="shared" si="62"/>
        <v>0</v>
      </c>
      <c r="F772" s="6">
        <v>0.56699999999999995</v>
      </c>
      <c r="G772" s="27">
        <f t="shared" si="63"/>
        <v>0</v>
      </c>
      <c r="H772" s="6">
        <v>6.0750000000000002</v>
      </c>
      <c r="I772" s="27">
        <f t="shared" si="64"/>
        <v>0</v>
      </c>
      <c r="J772" s="6">
        <v>0.81799999999999995</v>
      </c>
      <c r="K772" s="27">
        <f t="shared" si="65"/>
        <v>0</v>
      </c>
      <c r="L772" s="14">
        <v>0.88</v>
      </c>
    </row>
    <row r="773" spans="1:12" x14ac:dyDescent="0.3">
      <c r="A773" s="63"/>
      <c r="B773" s="22">
        <v>10</v>
      </c>
      <c r="C773" s="27"/>
      <c r="D773" s="6">
        <v>4.1749999999999998</v>
      </c>
      <c r="E773" s="27">
        <f t="shared" si="62"/>
        <v>0</v>
      </c>
      <c r="F773" s="6">
        <v>0.56699999999999995</v>
      </c>
      <c r="G773" s="27">
        <f t="shared" si="63"/>
        <v>0</v>
      </c>
      <c r="H773" s="6">
        <v>6.65</v>
      </c>
      <c r="I773" s="27">
        <f t="shared" si="64"/>
        <v>0</v>
      </c>
      <c r="J773" s="6">
        <v>0.82399999999999995</v>
      </c>
      <c r="K773" s="27">
        <f t="shared" si="65"/>
        <v>0</v>
      </c>
      <c r="L773" s="14">
        <v>0.88</v>
      </c>
    </row>
    <row r="774" spans="1:12" x14ac:dyDescent="0.3">
      <c r="A774" s="63"/>
      <c r="B774" s="22">
        <v>11</v>
      </c>
      <c r="C774" s="27"/>
      <c r="D774" s="6">
        <v>4.1749999999999998</v>
      </c>
      <c r="E774" s="27">
        <f t="shared" si="62"/>
        <v>0</v>
      </c>
      <c r="F774" s="6">
        <v>0.56699999999999995</v>
      </c>
      <c r="G774" s="27">
        <f t="shared" si="63"/>
        <v>0</v>
      </c>
      <c r="H774" s="6">
        <v>7.1760000000000002</v>
      </c>
      <c r="I774" s="27">
        <f t="shared" si="64"/>
        <v>0</v>
      </c>
      <c r="J774" s="6">
        <v>0.82799999999999996</v>
      </c>
      <c r="K774" s="27">
        <f t="shared" si="65"/>
        <v>0</v>
      </c>
      <c r="L774" s="14">
        <v>0.88</v>
      </c>
    </row>
    <row r="775" spans="1:12" x14ac:dyDescent="0.3">
      <c r="A775" s="63"/>
      <c r="B775" s="22">
        <v>12</v>
      </c>
      <c r="C775" s="27"/>
      <c r="D775" s="6">
        <v>4.1749999999999998</v>
      </c>
      <c r="E775" s="27">
        <f t="shared" si="62"/>
        <v>0</v>
      </c>
      <c r="F775" s="6">
        <v>0.56699999999999995</v>
      </c>
      <c r="G775" s="27">
        <f t="shared" si="63"/>
        <v>0</v>
      </c>
      <c r="H775" s="6">
        <v>7.6550000000000002</v>
      </c>
      <c r="I775" s="27">
        <f t="shared" si="64"/>
        <v>0</v>
      </c>
      <c r="J775" s="6">
        <v>0.83099999999999996</v>
      </c>
      <c r="K775" s="27">
        <f t="shared" si="65"/>
        <v>0</v>
      </c>
      <c r="L775" s="14">
        <v>0.88</v>
      </c>
    </row>
    <row r="776" spans="1:12" x14ac:dyDescent="0.3">
      <c r="A776" s="63"/>
      <c r="B776" s="22">
        <v>13</v>
      </c>
      <c r="C776" s="27"/>
      <c r="D776" s="6">
        <v>4.1749999999999998</v>
      </c>
      <c r="E776" s="27">
        <f t="shared" si="62"/>
        <v>0</v>
      </c>
      <c r="F776" s="6">
        <v>0.56699999999999995</v>
      </c>
      <c r="G776" s="27">
        <f t="shared" si="63"/>
        <v>0</v>
      </c>
      <c r="H776" s="6">
        <v>8.093</v>
      </c>
      <c r="I776" s="27">
        <f t="shared" si="64"/>
        <v>0</v>
      </c>
      <c r="J776" s="6">
        <v>0.83399999999999996</v>
      </c>
      <c r="K776" s="27">
        <f t="shared" si="65"/>
        <v>0</v>
      </c>
      <c r="L776" s="14">
        <v>0.89</v>
      </c>
    </row>
    <row r="777" spans="1:12" x14ac:dyDescent="0.3">
      <c r="A777" s="63"/>
      <c r="B777" s="22">
        <v>14</v>
      </c>
      <c r="C777" s="27"/>
      <c r="D777" s="6">
        <v>4.1749999999999998</v>
      </c>
      <c r="E777" s="27">
        <f t="shared" si="62"/>
        <v>0</v>
      </c>
      <c r="F777" s="6">
        <v>0.56699999999999995</v>
      </c>
      <c r="G777" s="27">
        <f t="shared" si="63"/>
        <v>0</v>
      </c>
      <c r="H777" s="6">
        <v>8.4930000000000003</v>
      </c>
      <c r="I777" s="27">
        <f t="shared" si="64"/>
        <v>0</v>
      </c>
      <c r="J777" s="6">
        <v>0.83699999999999997</v>
      </c>
      <c r="K777" s="27">
        <f t="shared" si="65"/>
        <v>0</v>
      </c>
      <c r="L777" s="14">
        <v>0.89</v>
      </c>
    </row>
    <row r="778" spans="1:12" ht="16.2" x14ac:dyDescent="0.3">
      <c r="A778" s="63"/>
      <c r="B778" s="22" t="s">
        <v>98</v>
      </c>
      <c r="C778" s="27"/>
      <c r="D778" s="6">
        <v>4.1749999999999998</v>
      </c>
      <c r="E778" s="27">
        <f t="shared" si="62"/>
        <v>0</v>
      </c>
      <c r="F778" s="6">
        <v>0.56699999999999995</v>
      </c>
      <c r="G778" s="27">
        <f t="shared" si="63"/>
        <v>0</v>
      </c>
      <c r="H778" s="6">
        <v>8.6839999999999993</v>
      </c>
      <c r="I778" s="27">
        <f t="shared" si="64"/>
        <v>0</v>
      </c>
      <c r="J778" s="6">
        <v>0.83799999999999997</v>
      </c>
      <c r="K778" s="27">
        <f t="shared" si="65"/>
        <v>0</v>
      </c>
      <c r="L778" s="14">
        <v>0.89</v>
      </c>
    </row>
    <row r="779" spans="1:12" x14ac:dyDescent="0.3">
      <c r="A779" s="63"/>
      <c r="B779" s="19" t="s">
        <v>93</v>
      </c>
      <c r="C779" s="5"/>
      <c r="D779" s="5"/>
      <c r="E779" s="5" t="s">
        <v>94</v>
      </c>
      <c r="F779" s="25">
        <f>SUM(E764:E778)</f>
        <v>0</v>
      </c>
      <c r="G779" s="5" t="s">
        <v>95</v>
      </c>
      <c r="H779" s="25">
        <f>SUM(G764:G778)</f>
        <v>0</v>
      </c>
      <c r="I779" s="5" t="s">
        <v>96</v>
      </c>
      <c r="J779" s="25">
        <f>SUM(I764:I778)</f>
        <v>0</v>
      </c>
      <c r="K779" s="5" t="s">
        <v>97</v>
      </c>
      <c r="L779" s="25">
        <f>SUM(K764:K778)</f>
        <v>0</v>
      </c>
    </row>
    <row r="780" spans="1:12" x14ac:dyDescent="0.3">
      <c r="A780" s="63"/>
      <c r="L780" s="13"/>
    </row>
    <row r="781" spans="1:12" x14ac:dyDescent="0.3">
      <c r="A781" s="63"/>
      <c r="B781" s="60" t="s">
        <v>105</v>
      </c>
      <c r="C781" s="61"/>
      <c r="D781" s="5" t="e">
        <f>(H779+L779)/(F779+J779)</f>
        <v>#DIV/0!</v>
      </c>
      <c r="L781" s="13"/>
    </row>
    <row r="782" spans="1:12" x14ac:dyDescent="0.3">
      <c r="A782" s="63"/>
      <c r="L782" s="13"/>
    </row>
    <row r="783" spans="1:12" x14ac:dyDescent="0.3">
      <c r="A783" s="63"/>
      <c r="B783" t="s">
        <v>66</v>
      </c>
      <c r="L783" s="13"/>
    </row>
    <row r="784" spans="1:12" x14ac:dyDescent="0.3">
      <c r="A784" s="63"/>
      <c r="B784" t="s">
        <v>118</v>
      </c>
      <c r="L784" s="13"/>
    </row>
    <row r="785" spans="1:12" x14ac:dyDescent="0.3">
      <c r="A785" s="63"/>
      <c r="B785" t="s">
        <v>109</v>
      </c>
      <c r="L785" s="13"/>
    </row>
    <row r="786" spans="1:12" x14ac:dyDescent="0.3">
      <c r="A786" s="63"/>
      <c r="B786" t="s">
        <v>110</v>
      </c>
      <c r="L786" s="13"/>
    </row>
    <row r="787" spans="1:12" x14ac:dyDescent="0.3">
      <c r="A787" s="63"/>
      <c r="B787" t="s">
        <v>111</v>
      </c>
      <c r="L787" s="13"/>
    </row>
    <row r="788" spans="1:12" ht="15" thickBot="1" x14ac:dyDescent="0.35">
      <c r="A788" s="63"/>
      <c r="B788" s="16" t="s">
        <v>112</v>
      </c>
      <c r="C788" s="16"/>
      <c r="D788" s="16"/>
      <c r="E788" s="16"/>
      <c r="F788" s="16"/>
      <c r="G788" s="16"/>
      <c r="H788" s="16"/>
      <c r="I788" s="16"/>
      <c r="J788" s="16"/>
      <c r="K788" s="16"/>
      <c r="L788" s="18"/>
    </row>
    <row r="789" spans="1:12" ht="15" thickBot="1" x14ac:dyDescent="0.35">
      <c r="A789" s="63"/>
    </row>
    <row r="790" spans="1:12" x14ac:dyDescent="0.3">
      <c r="A790" s="63"/>
      <c r="B790" s="54" t="s">
        <v>113</v>
      </c>
      <c r="C790" s="55"/>
      <c r="D790" s="55"/>
      <c r="E790" s="55"/>
      <c r="F790" s="55"/>
      <c r="G790" s="55"/>
      <c r="H790" s="55"/>
      <c r="I790" s="55"/>
      <c r="J790" s="55"/>
      <c r="K790" s="55"/>
      <c r="L790" s="56"/>
    </row>
    <row r="791" spans="1:12" x14ac:dyDescent="0.3">
      <c r="A791" s="63"/>
      <c r="B791" s="57" t="s">
        <v>120</v>
      </c>
      <c r="C791" s="58"/>
      <c r="D791" s="58"/>
      <c r="E791" s="58"/>
      <c r="F791" s="58"/>
      <c r="G791" s="58"/>
      <c r="H791" s="58"/>
      <c r="I791" s="58"/>
      <c r="J791" s="58"/>
      <c r="K791" s="58"/>
      <c r="L791" s="59"/>
    </row>
    <row r="792" spans="1:12" x14ac:dyDescent="0.3">
      <c r="A792" s="63"/>
      <c r="B792" s="11"/>
      <c r="C792" s="11"/>
      <c r="D792" s="11"/>
      <c r="E792" s="11"/>
      <c r="L792" s="13"/>
    </row>
    <row r="793" spans="1:12" x14ac:dyDescent="0.3">
      <c r="A793" s="63"/>
      <c r="B793" s="21" t="s">
        <v>82</v>
      </c>
      <c r="C793" s="11"/>
      <c r="D793" s="11"/>
      <c r="E793" s="11"/>
      <c r="L793" s="13"/>
    </row>
    <row r="794" spans="1:12" x14ac:dyDescent="0.3">
      <c r="A794" s="63"/>
      <c r="L794" s="13"/>
    </row>
    <row r="795" spans="1:12" ht="16.2" x14ac:dyDescent="0.3">
      <c r="A795" s="63"/>
      <c r="B795" s="19" t="s">
        <v>34</v>
      </c>
      <c r="C795" s="5">
        <f>C755</f>
        <v>0</v>
      </c>
      <c r="D795" s="5" t="s">
        <v>35</v>
      </c>
      <c r="E795" s="5">
        <f>E755</f>
        <v>0</v>
      </c>
      <c r="L795" s="13"/>
    </row>
    <row r="796" spans="1:12" x14ac:dyDescent="0.3">
      <c r="A796" s="63"/>
      <c r="B796" s="19" t="s">
        <v>36</v>
      </c>
      <c r="C796" s="5" t="str">
        <f t="shared" ref="C796:C799" si="66">C756</f>
        <v>Nevada</v>
      </c>
      <c r="D796" s="5" t="s">
        <v>29</v>
      </c>
      <c r="E796" s="5" t="e">
        <f t="shared" ref="E796:E800" si="67">E756</f>
        <v>#N/A</v>
      </c>
      <c r="L796" s="13"/>
    </row>
    <row r="797" spans="1:12" x14ac:dyDescent="0.3">
      <c r="A797" s="63"/>
      <c r="B797" s="19" t="s">
        <v>37</v>
      </c>
      <c r="C797" s="5">
        <f t="shared" si="66"/>
        <v>0</v>
      </c>
      <c r="D797" s="5" t="s">
        <v>38</v>
      </c>
      <c r="E797" s="5">
        <f t="shared" si="67"/>
        <v>0</v>
      </c>
      <c r="L797" s="13"/>
    </row>
    <row r="798" spans="1:12" x14ac:dyDescent="0.3">
      <c r="A798" s="63"/>
      <c r="B798" s="19" t="s">
        <v>39</v>
      </c>
      <c r="C798" s="5">
        <f t="shared" si="66"/>
        <v>0</v>
      </c>
      <c r="D798" s="5" t="s">
        <v>40</v>
      </c>
      <c r="E798" s="5">
        <f t="shared" si="67"/>
        <v>0</v>
      </c>
      <c r="L798" s="13"/>
    </row>
    <row r="799" spans="1:12" x14ac:dyDescent="0.3">
      <c r="A799" s="63"/>
      <c r="B799" s="19" t="s">
        <v>41</v>
      </c>
      <c r="C799" s="5">
        <f t="shared" si="66"/>
        <v>0</v>
      </c>
      <c r="D799" s="5" t="s">
        <v>42</v>
      </c>
      <c r="E799" s="5">
        <f t="shared" si="67"/>
        <v>0</v>
      </c>
      <c r="L799" s="13"/>
    </row>
    <row r="800" spans="1:12" x14ac:dyDescent="0.3">
      <c r="A800" s="63"/>
      <c r="B800" s="19"/>
      <c r="C800" s="5"/>
      <c r="D800" s="5" t="s">
        <v>43</v>
      </c>
      <c r="E800" s="5">
        <f t="shared" si="67"/>
        <v>0</v>
      </c>
      <c r="L800" s="13"/>
    </row>
    <row r="801" spans="1:12" x14ac:dyDescent="0.3">
      <c r="A801" s="63"/>
      <c r="L801" s="13"/>
    </row>
    <row r="802" spans="1:12" ht="16.2" x14ac:dyDescent="0.3">
      <c r="A802" s="63"/>
      <c r="B802" s="22" t="s">
        <v>84</v>
      </c>
      <c r="C802" s="6" t="s">
        <v>99</v>
      </c>
      <c r="D802" s="6" t="s">
        <v>85</v>
      </c>
      <c r="E802" s="6" t="s">
        <v>86</v>
      </c>
      <c r="F802" s="6" t="s">
        <v>87</v>
      </c>
      <c r="G802" s="6" t="s">
        <v>88</v>
      </c>
      <c r="H802" s="6" t="s">
        <v>89</v>
      </c>
      <c r="I802" s="6" t="s">
        <v>90</v>
      </c>
      <c r="J802" s="6" t="s">
        <v>91</v>
      </c>
      <c r="K802" s="6" t="s">
        <v>92</v>
      </c>
      <c r="L802" s="14" t="s">
        <v>100</v>
      </c>
    </row>
    <row r="803" spans="1:12" x14ac:dyDescent="0.3">
      <c r="A803" s="63"/>
      <c r="B803" s="22" t="s">
        <v>15</v>
      </c>
      <c r="C803" s="6" t="s">
        <v>101</v>
      </c>
      <c r="D803" s="6" t="s">
        <v>102</v>
      </c>
      <c r="E803" s="6"/>
      <c r="F803" s="6" t="s">
        <v>102</v>
      </c>
      <c r="G803" s="6"/>
      <c r="H803" s="6" t="s">
        <v>102</v>
      </c>
      <c r="I803" s="6"/>
      <c r="J803" s="6" t="s">
        <v>103</v>
      </c>
      <c r="K803" s="6"/>
      <c r="L803" s="14" t="s">
        <v>104</v>
      </c>
    </row>
    <row r="804" spans="1:12" x14ac:dyDescent="0.3">
      <c r="A804" s="63"/>
      <c r="B804" s="22">
        <v>1</v>
      </c>
      <c r="C804" s="27"/>
      <c r="D804" s="6">
        <v>2.77</v>
      </c>
      <c r="E804" s="27">
        <f>C804*D804</f>
        <v>0</v>
      </c>
      <c r="F804" s="6">
        <v>0.442</v>
      </c>
      <c r="G804" s="27">
        <f>E804*F804</f>
        <v>0</v>
      </c>
      <c r="H804" s="6">
        <v>0</v>
      </c>
      <c r="I804" s="27">
        <f>C804*H804</f>
        <v>0</v>
      </c>
      <c r="J804" s="6">
        <v>0</v>
      </c>
      <c r="K804" s="27">
        <f>I804*J804</f>
        <v>0</v>
      </c>
      <c r="L804" s="14">
        <v>0.4</v>
      </c>
    </row>
    <row r="805" spans="1:12" x14ac:dyDescent="0.3">
      <c r="A805" s="63"/>
      <c r="B805" s="22">
        <v>2</v>
      </c>
      <c r="C805" s="27"/>
      <c r="D805" s="6">
        <v>4.1749999999999998</v>
      </c>
      <c r="E805" s="27">
        <f t="shared" ref="E805:E818" si="68">C805*D805</f>
        <v>0</v>
      </c>
      <c r="F805" s="6">
        <v>0.49299999999999999</v>
      </c>
      <c r="G805" s="27">
        <f t="shared" ref="G805:G818" si="69">E805*F805</f>
        <v>0</v>
      </c>
      <c r="H805" s="6">
        <v>0</v>
      </c>
      <c r="I805" s="27">
        <f t="shared" ref="I805:I818" si="70">C805*H805</f>
        <v>0</v>
      </c>
      <c r="J805" s="6">
        <v>0</v>
      </c>
      <c r="K805" s="27">
        <f t="shared" ref="K805:K818" si="71">I805*J805</f>
        <v>0</v>
      </c>
      <c r="L805" s="14">
        <v>0.55000000000000004</v>
      </c>
    </row>
    <row r="806" spans="1:12" x14ac:dyDescent="0.3">
      <c r="A806" s="63"/>
      <c r="B806" s="22">
        <v>3</v>
      </c>
      <c r="C806" s="27"/>
      <c r="D806" s="6">
        <v>4.1749999999999998</v>
      </c>
      <c r="E806" s="27">
        <f t="shared" si="68"/>
        <v>0</v>
      </c>
      <c r="F806" s="6">
        <v>0.49299999999999999</v>
      </c>
      <c r="G806" s="27">
        <f t="shared" si="69"/>
        <v>0</v>
      </c>
      <c r="H806" s="6">
        <v>1.194</v>
      </c>
      <c r="I806" s="27">
        <f t="shared" si="70"/>
        <v>0</v>
      </c>
      <c r="J806" s="6">
        <v>0.65900000000000003</v>
      </c>
      <c r="K806" s="27">
        <f t="shared" si="71"/>
        <v>0</v>
      </c>
      <c r="L806" s="14">
        <v>0.65</v>
      </c>
    </row>
    <row r="807" spans="1:12" x14ac:dyDescent="0.3">
      <c r="A807" s="63"/>
      <c r="B807" s="22">
        <v>4</v>
      </c>
      <c r="C807" s="27"/>
      <c r="D807" s="6">
        <v>4.1749999999999998</v>
      </c>
      <c r="E807" s="27">
        <f t="shared" si="68"/>
        <v>0</v>
      </c>
      <c r="F807" s="6">
        <v>0.49299999999999999</v>
      </c>
      <c r="G807" s="27">
        <f t="shared" si="69"/>
        <v>0</v>
      </c>
      <c r="H807" s="6">
        <v>2.2450000000000001</v>
      </c>
      <c r="I807" s="27">
        <f t="shared" si="70"/>
        <v>0</v>
      </c>
      <c r="J807" s="6">
        <v>0.66900000000000004</v>
      </c>
      <c r="K807" s="27">
        <f t="shared" si="71"/>
        <v>0</v>
      </c>
      <c r="L807" s="14">
        <v>0.67</v>
      </c>
    </row>
    <row r="808" spans="1:12" x14ac:dyDescent="0.3">
      <c r="A808" s="63"/>
      <c r="B808" s="22">
        <v>5</v>
      </c>
      <c r="C808" s="27"/>
      <c r="D808" s="6">
        <v>4.1749999999999998</v>
      </c>
      <c r="E808" s="27">
        <f t="shared" si="68"/>
        <v>0</v>
      </c>
      <c r="F808" s="6">
        <v>0.49299999999999999</v>
      </c>
      <c r="G808" s="27">
        <f t="shared" si="69"/>
        <v>0</v>
      </c>
      <c r="H808" s="6">
        <v>3.17</v>
      </c>
      <c r="I808" s="27">
        <f t="shared" si="70"/>
        <v>0</v>
      </c>
      <c r="J808" s="6">
        <v>0.67800000000000005</v>
      </c>
      <c r="K808" s="27">
        <f t="shared" si="71"/>
        <v>0</v>
      </c>
      <c r="L808" s="14">
        <v>0.69</v>
      </c>
    </row>
    <row r="809" spans="1:12" x14ac:dyDescent="0.3">
      <c r="A809" s="63"/>
      <c r="B809" s="22">
        <v>6</v>
      </c>
      <c r="C809" s="27"/>
      <c r="D809" s="6">
        <v>4.1749999999999998</v>
      </c>
      <c r="E809" s="27">
        <f t="shared" si="68"/>
        <v>0</v>
      </c>
      <c r="F809" s="6">
        <v>0.49299999999999999</v>
      </c>
      <c r="G809" s="27">
        <f t="shared" si="69"/>
        <v>0</v>
      </c>
      <c r="H809" s="6">
        <v>3.9980000000000002</v>
      </c>
      <c r="I809" s="27">
        <f t="shared" si="70"/>
        <v>0</v>
      </c>
      <c r="J809" s="6">
        <v>0.68600000000000005</v>
      </c>
      <c r="K809" s="27">
        <f t="shared" si="71"/>
        <v>0</v>
      </c>
      <c r="L809" s="14">
        <v>0.71</v>
      </c>
    </row>
    <row r="810" spans="1:12" x14ac:dyDescent="0.3">
      <c r="A810" s="63"/>
      <c r="B810" s="22">
        <v>7</v>
      </c>
      <c r="C810" s="27"/>
      <c r="D810" s="6">
        <v>4.1749999999999998</v>
      </c>
      <c r="E810" s="27">
        <f t="shared" si="68"/>
        <v>0</v>
      </c>
      <c r="F810" s="6">
        <v>0.49299999999999999</v>
      </c>
      <c r="G810" s="27">
        <f t="shared" si="69"/>
        <v>0</v>
      </c>
      <c r="H810" s="6">
        <v>4.7539999999999996</v>
      </c>
      <c r="I810" s="27">
        <f t="shared" si="70"/>
        <v>0</v>
      </c>
      <c r="J810" s="6">
        <v>0.69499999999999995</v>
      </c>
      <c r="K810" s="27">
        <f t="shared" si="71"/>
        <v>0</v>
      </c>
      <c r="L810" s="14">
        <v>0.73</v>
      </c>
    </row>
    <row r="811" spans="1:12" x14ac:dyDescent="0.3">
      <c r="A811" s="63"/>
      <c r="B811" s="22">
        <v>8</v>
      </c>
      <c r="C811" s="27"/>
      <c r="D811" s="6">
        <v>4.1749999999999998</v>
      </c>
      <c r="E811" s="27">
        <f t="shared" si="68"/>
        <v>0</v>
      </c>
      <c r="F811" s="6">
        <v>0.49299999999999999</v>
      </c>
      <c r="G811" s="27">
        <f t="shared" si="69"/>
        <v>0</v>
      </c>
      <c r="H811" s="6">
        <v>5.4450000000000003</v>
      </c>
      <c r="I811" s="27">
        <f t="shared" si="70"/>
        <v>0</v>
      </c>
      <c r="J811" s="6">
        <v>0.70199999999999996</v>
      </c>
      <c r="K811" s="27">
        <f t="shared" si="71"/>
        <v>0</v>
      </c>
      <c r="L811" s="14">
        <v>0.75</v>
      </c>
    </row>
    <row r="812" spans="1:12" x14ac:dyDescent="0.3">
      <c r="A812" s="63"/>
      <c r="B812" s="22">
        <v>9</v>
      </c>
      <c r="C812" s="27"/>
      <c r="D812" s="6">
        <v>4.1749999999999998</v>
      </c>
      <c r="E812" s="27">
        <f t="shared" si="68"/>
        <v>0</v>
      </c>
      <c r="F812" s="6">
        <v>0.49299999999999999</v>
      </c>
      <c r="G812" s="27">
        <f t="shared" si="69"/>
        <v>0</v>
      </c>
      <c r="H812" s="6">
        <v>6.0750000000000002</v>
      </c>
      <c r="I812" s="27">
        <f t="shared" si="70"/>
        <v>0</v>
      </c>
      <c r="J812" s="6">
        <v>0.70799999999999996</v>
      </c>
      <c r="K812" s="27">
        <f t="shared" si="71"/>
        <v>0</v>
      </c>
      <c r="L812" s="14">
        <v>0.76</v>
      </c>
    </row>
    <row r="813" spans="1:12" x14ac:dyDescent="0.3">
      <c r="A813" s="63"/>
      <c r="B813" s="22">
        <v>10</v>
      </c>
      <c r="C813" s="27"/>
      <c r="D813" s="6">
        <v>4.1749999999999998</v>
      </c>
      <c r="E813" s="27">
        <f t="shared" si="68"/>
        <v>0</v>
      </c>
      <c r="F813" s="6">
        <v>0.49299999999999999</v>
      </c>
      <c r="G813" s="27">
        <f t="shared" si="69"/>
        <v>0</v>
      </c>
      <c r="H813" s="6">
        <v>6.65</v>
      </c>
      <c r="I813" s="27">
        <f t="shared" si="70"/>
        <v>0</v>
      </c>
      <c r="J813" s="6">
        <v>0.71299999999999997</v>
      </c>
      <c r="K813" s="27">
        <f t="shared" si="71"/>
        <v>0</v>
      </c>
      <c r="L813" s="14">
        <v>0.76</v>
      </c>
    </row>
    <row r="814" spans="1:12" x14ac:dyDescent="0.3">
      <c r="A814" s="63"/>
      <c r="B814" s="22">
        <v>11</v>
      </c>
      <c r="C814" s="27"/>
      <c r="D814" s="6">
        <v>4.1749999999999998</v>
      </c>
      <c r="E814" s="27">
        <f t="shared" si="68"/>
        <v>0</v>
      </c>
      <c r="F814" s="6">
        <v>0.49299999999999999</v>
      </c>
      <c r="G814" s="27">
        <f t="shared" si="69"/>
        <v>0</v>
      </c>
      <c r="H814" s="6">
        <v>7.1760000000000002</v>
      </c>
      <c r="I814" s="27">
        <f t="shared" si="70"/>
        <v>0</v>
      </c>
      <c r="J814" s="6">
        <v>0.71699999999999997</v>
      </c>
      <c r="K814" s="27">
        <f t="shared" si="71"/>
        <v>0</v>
      </c>
      <c r="L814" s="14">
        <v>0.76</v>
      </c>
    </row>
    <row r="815" spans="1:12" x14ac:dyDescent="0.3">
      <c r="A815" s="63"/>
      <c r="B815" s="22">
        <v>12</v>
      </c>
      <c r="C815" s="27"/>
      <c r="D815" s="6">
        <v>4.1749999999999998</v>
      </c>
      <c r="E815" s="27">
        <f t="shared" si="68"/>
        <v>0</v>
      </c>
      <c r="F815" s="6">
        <v>0.49299999999999999</v>
      </c>
      <c r="G815" s="27">
        <f t="shared" si="69"/>
        <v>0</v>
      </c>
      <c r="H815" s="6">
        <v>7.6550000000000002</v>
      </c>
      <c r="I815" s="27">
        <f t="shared" si="70"/>
        <v>0</v>
      </c>
      <c r="J815" s="6">
        <v>0.72</v>
      </c>
      <c r="K815" s="27">
        <f t="shared" si="71"/>
        <v>0</v>
      </c>
      <c r="L815" s="14">
        <v>0.77</v>
      </c>
    </row>
    <row r="816" spans="1:12" x14ac:dyDescent="0.3">
      <c r="A816" s="63"/>
      <c r="B816" s="22">
        <v>13</v>
      </c>
      <c r="C816" s="27"/>
      <c r="D816" s="6">
        <v>4.1749999999999998</v>
      </c>
      <c r="E816" s="27">
        <f t="shared" si="68"/>
        <v>0</v>
      </c>
      <c r="F816" s="6">
        <v>0.49299999999999999</v>
      </c>
      <c r="G816" s="27">
        <f t="shared" si="69"/>
        <v>0</v>
      </c>
      <c r="H816" s="6">
        <v>8.093</v>
      </c>
      <c r="I816" s="27">
        <f t="shared" si="70"/>
        <v>0</v>
      </c>
      <c r="J816" s="6">
        <v>0.72299999999999998</v>
      </c>
      <c r="K816" s="27">
        <f t="shared" si="71"/>
        <v>0</v>
      </c>
      <c r="L816" s="14">
        <v>0.77</v>
      </c>
    </row>
    <row r="817" spans="1:12" x14ac:dyDescent="0.3">
      <c r="A817" s="63"/>
      <c r="B817" s="22">
        <v>14</v>
      </c>
      <c r="C817" s="27"/>
      <c r="D817" s="6">
        <v>4.1749999999999998</v>
      </c>
      <c r="E817" s="27">
        <f t="shared" si="68"/>
        <v>0</v>
      </c>
      <c r="F817" s="6">
        <v>0.49299999999999999</v>
      </c>
      <c r="G817" s="27">
        <f t="shared" si="69"/>
        <v>0</v>
      </c>
      <c r="H817" s="6">
        <v>8.4930000000000003</v>
      </c>
      <c r="I817" s="27">
        <f t="shared" si="70"/>
        <v>0</v>
      </c>
      <c r="J817" s="6">
        <v>0.72499999999999998</v>
      </c>
      <c r="K817" s="27">
        <f t="shared" si="71"/>
        <v>0</v>
      </c>
      <c r="L817" s="14">
        <v>0.77</v>
      </c>
    </row>
    <row r="818" spans="1:12" ht="16.2" x14ac:dyDescent="0.3">
      <c r="A818" s="63"/>
      <c r="B818" s="22" t="s">
        <v>98</v>
      </c>
      <c r="C818" s="27"/>
      <c r="D818" s="6">
        <v>4.1749999999999998</v>
      </c>
      <c r="E818" s="27">
        <f t="shared" si="68"/>
        <v>0</v>
      </c>
      <c r="F818" s="6">
        <v>0.49299999999999999</v>
      </c>
      <c r="G818" s="27">
        <f t="shared" si="69"/>
        <v>0</v>
      </c>
      <c r="H818" s="6">
        <v>8.6839999999999993</v>
      </c>
      <c r="I818" s="27">
        <f t="shared" si="70"/>
        <v>0</v>
      </c>
      <c r="J818" s="6">
        <v>0.72499999999999998</v>
      </c>
      <c r="K818" s="27">
        <f t="shared" si="71"/>
        <v>0</v>
      </c>
      <c r="L818" s="14">
        <v>0.77</v>
      </c>
    </row>
    <row r="819" spans="1:12" x14ac:dyDescent="0.3">
      <c r="A819" s="63"/>
      <c r="B819" s="19" t="s">
        <v>93</v>
      </c>
      <c r="C819" s="5"/>
      <c r="D819" s="5"/>
      <c r="E819" s="5" t="s">
        <v>94</v>
      </c>
      <c r="F819" s="25">
        <f>SUM(E804:E818)</f>
        <v>0</v>
      </c>
      <c r="G819" s="5" t="s">
        <v>95</v>
      </c>
      <c r="H819" s="25">
        <f>SUM(G804:G818)</f>
        <v>0</v>
      </c>
      <c r="I819" s="5" t="s">
        <v>96</v>
      </c>
      <c r="J819" s="25">
        <f>SUM(I804:I818)</f>
        <v>0</v>
      </c>
      <c r="K819" s="5" t="s">
        <v>97</v>
      </c>
      <c r="L819" s="25">
        <f>SUM(K804:K818)</f>
        <v>0</v>
      </c>
    </row>
    <row r="820" spans="1:12" x14ac:dyDescent="0.3">
      <c r="A820" s="63"/>
      <c r="L820" s="13"/>
    </row>
    <row r="821" spans="1:12" x14ac:dyDescent="0.3">
      <c r="A821" s="63"/>
      <c r="B821" s="60" t="s">
        <v>105</v>
      </c>
      <c r="C821" s="61"/>
      <c r="D821" s="5" t="e">
        <f>(H819+L819)/(F819+J819)</f>
        <v>#DIV/0!</v>
      </c>
      <c r="L821" s="13"/>
    </row>
    <row r="822" spans="1:12" x14ac:dyDescent="0.3">
      <c r="A822" s="63"/>
      <c r="L822" s="13"/>
    </row>
    <row r="823" spans="1:12" x14ac:dyDescent="0.3">
      <c r="A823" s="63"/>
      <c r="B823" t="s">
        <v>66</v>
      </c>
      <c r="L823" s="13"/>
    </row>
    <row r="824" spans="1:12" x14ac:dyDescent="0.3">
      <c r="A824" s="63"/>
      <c r="B824" t="s">
        <v>108</v>
      </c>
      <c r="L824" s="13"/>
    </row>
    <row r="825" spans="1:12" x14ac:dyDescent="0.3">
      <c r="A825" s="63"/>
      <c r="B825" t="s">
        <v>109</v>
      </c>
      <c r="L825" s="13"/>
    </row>
    <row r="826" spans="1:12" x14ac:dyDescent="0.3">
      <c r="A826" s="63"/>
      <c r="B826" t="s">
        <v>110</v>
      </c>
      <c r="L826" s="13"/>
    </row>
    <row r="827" spans="1:12" x14ac:dyDescent="0.3">
      <c r="A827" s="63"/>
      <c r="B827" t="s">
        <v>111</v>
      </c>
      <c r="L827" s="13"/>
    </row>
    <row r="828" spans="1:12" ht="15" thickBot="1" x14ac:dyDescent="0.35">
      <c r="A828" s="64"/>
      <c r="B828" s="16" t="s">
        <v>112</v>
      </c>
      <c r="C828" s="16"/>
      <c r="D828" s="16"/>
      <c r="E828" s="16"/>
      <c r="F828" s="16"/>
      <c r="G828" s="16"/>
      <c r="H828" s="16"/>
      <c r="I828" s="16"/>
      <c r="J828" s="16"/>
      <c r="K828" s="16"/>
      <c r="L828" s="18"/>
    </row>
    <row r="831" spans="1:12" ht="15" thickBot="1" x14ac:dyDescent="0.35"/>
    <row r="832" spans="1:12" x14ac:dyDescent="0.3">
      <c r="A832" s="62">
        <v>7</v>
      </c>
      <c r="B832" s="54" t="s">
        <v>33</v>
      </c>
      <c r="C832" s="55"/>
      <c r="D832" s="55"/>
      <c r="E832" s="56"/>
    </row>
    <row r="833" spans="1:5" x14ac:dyDescent="0.3">
      <c r="A833" s="63"/>
      <c r="B833" s="57" t="str">
        <f ca="1">"FOR CALENDAR YEAR " &amp; 'NAC 687B.230.3'!$B$4</f>
        <v>FOR CALENDAR YEAR 2025</v>
      </c>
      <c r="C833" s="58"/>
      <c r="D833" s="58"/>
      <c r="E833" s="59"/>
    </row>
    <row r="834" spans="1:5" x14ac:dyDescent="0.3">
      <c r="A834" s="63"/>
      <c r="B834" s="11"/>
      <c r="C834" s="11"/>
      <c r="D834" s="11"/>
      <c r="E834" s="12"/>
    </row>
    <row r="835" spans="1:5" x14ac:dyDescent="0.3">
      <c r="A835" s="63"/>
      <c r="C835" s="11"/>
      <c r="D835" s="11"/>
      <c r="E835" s="12"/>
    </row>
    <row r="836" spans="1:5" x14ac:dyDescent="0.3">
      <c r="A836" s="63"/>
      <c r="E836" s="13"/>
    </row>
    <row r="837" spans="1:5" ht="16.2" x14ac:dyDescent="0.3">
      <c r="A837" s="63"/>
      <c r="B837" s="19" t="s">
        <v>34</v>
      </c>
      <c r="C837" s="25"/>
      <c r="D837" s="5" t="s">
        <v>35</v>
      </c>
      <c r="E837" s="26"/>
    </row>
    <row r="838" spans="1:5" x14ac:dyDescent="0.3">
      <c r="A838" s="63"/>
      <c r="B838" s="19" t="s">
        <v>36</v>
      </c>
      <c r="C838" s="5" t="s">
        <v>119</v>
      </c>
      <c r="D838" s="5" t="s">
        <v>29</v>
      </c>
      <c r="E838" s="26" t="e">
        <f>'Company Information'!$C$3</f>
        <v>#N/A</v>
      </c>
    </row>
    <row r="839" spans="1:5" x14ac:dyDescent="0.3">
      <c r="A839" s="63"/>
      <c r="B839" s="19" t="s">
        <v>37</v>
      </c>
      <c r="C839" s="25">
        <f>C701</f>
        <v>0</v>
      </c>
      <c r="D839" s="5" t="s">
        <v>38</v>
      </c>
      <c r="E839" s="25">
        <f>E701</f>
        <v>0</v>
      </c>
    </row>
    <row r="840" spans="1:5" x14ac:dyDescent="0.3">
      <c r="A840" s="63"/>
      <c r="B840" s="19" t="s">
        <v>39</v>
      </c>
      <c r="C840" s="25">
        <f>C702</f>
        <v>0</v>
      </c>
      <c r="D840" s="5" t="s">
        <v>40</v>
      </c>
      <c r="E840" s="25">
        <f>E702</f>
        <v>0</v>
      </c>
    </row>
    <row r="841" spans="1:5" x14ac:dyDescent="0.3">
      <c r="A841" s="63"/>
      <c r="B841" s="19" t="s">
        <v>41</v>
      </c>
      <c r="C841" s="25">
        <f>C703</f>
        <v>0</v>
      </c>
      <c r="D841" s="5" t="s">
        <v>42</v>
      </c>
      <c r="E841" s="25">
        <f>E703</f>
        <v>0</v>
      </c>
    </row>
    <row r="842" spans="1:5" x14ac:dyDescent="0.3">
      <c r="A842" s="63"/>
      <c r="B842" s="19"/>
      <c r="C842" s="5"/>
      <c r="D842" s="5" t="s">
        <v>43</v>
      </c>
      <c r="E842" s="25">
        <f>E704</f>
        <v>0</v>
      </c>
    </row>
    <row r="843" spans="1:5" x14ac:dyDescent="0.3">
      <c r="A843" s="63"/>
      <c r="E843" s="13"/>
    </row>
    <row r="844" spans="1:5" x14ac:dyDescent="0.3">
      <c r="A844" s="63"/>
      <c r="B844" s="60" t="s">
        <v>44</v>
      </c>
      <c r="C844" s="61"/>
      <c r="D844" s="6" t="s">
        <v>45</v>
      </c>
      <c r="E844" s="14" t="s">
        <v>46</v>
      </c>
    </row>
    <row r="845" spans="1:5" ht="16.2" x14ac:dyDescent="0.3">
      <c r="A845" s="63"/>
      <c r="B845" s="60"/>
      <c r="C845" s="61"/>
      <c r="D845" s="6" t="s">
        <v>48</v>
      </c>
      <c r="E845" s="14" t="s">
        <v>49</v>
      </c>
    </row>
    <row r="846" spans="1:5" x14ac:dyDescent="0.3">
      <c r="A846" s="63"/>
      <c r="B846" s="20">
        <v>1</v>
      </c>
      <c r="C846" s="5" t="s">
        <v>50</v>
      </c>
      <c r="D846" s="25"/>
      <c r="E846" s="26"/>
    </row>
    <row r="847" spans="1:5" x14ac:dyDescent="0.3">
      <c r="A847" s="63"/>
      <c r="B847" s="20"/>
      <c r="C847" s="5" t="s">
        <v>47</v>
      </c>
      <c r="D847" s="25"/>
      <c r="E847" s="26"/>
    </row>
    <row r="848" spans="1:5" ht="16.2" x14ac:dyDescent="0.3">
      <c r="A848" s="63"/>
      <c r="B848" s="20"/>
      <c r="C848" s="5" t="s">
        <v>121</v>
      </c>
      <c r="D848" s="25"/>
      <c r="E848" s="26"/>
    </row>
    <row r="849" spans="1:5" x14ac:dyDescent="0.3">
      <c r="A849" s="63"/>
      <c r="B849" s="20"/>
      <c r="C849" s="5" t="s">
        <v>51</v>
      </c>
      <c r="D849" s="25">
        <f>D847-D848</f>
        <v>0</v>
      </c>
      <c r="E849" s="26">
        <f>E847-E848</f>
        <v>0</v>
      </c>
    </row>
    <row r="850" spans="1:5" x14ac:dyDescent="0.3">
      <c r="A850" s="63"/>
      <c r="B850" s="20">
        <v>2</v>
      </c>
      <c r="C850" s="5" t="s">
        <v>56</v>
      </c>
      <c r="D850" s="25"/>
      <c r="E850" s="26"/>
    </row>
    <row r="851" spans="1:5" x14ac:dyDescent="0.3">
      <c r="A851" s="63"/>
      <c r="B851" s="20">
        <v>3</v>
      </c>
      <c r="C851" s="10" t="s">
        <v>122</v>
      </c>
      <c r="D851" s="25">
        <f>D849+D850</f>
        <v>0</v>
      </c>
      <c r="E851" s="29">
        <f>E849+E850</f>
        <v>0</v>
      </c>
    </row>
    <row r="852" spans="1:5" x14ac:dyDescent="0.3">
      <c r="A852" s="63"/>
      <c r="B852" s="20">
        <v>4</v>
      </c>
      <c r="C852" s="10" t="s">
        <v>55</v>
      </c>
      <c r="D852" s="65"/>
      <c r="E852" s="66"/>
    </row>
    <row r="853" spans="1:5" x14ac:dyDescent="0.3">
      <c r="A853" s="63"/>
      <c r="B853" s="20">
        <v>5</v>
      </c>
      <c r="C853" s="10" t="s">
        <v>54</v>
      </c>
      <c r="D853" s="65"/>
      <c r="E853" s="66"/>
    </row>
    <row r="854" spans="1:5" x14ac:dyDescent="0.3">
      <c r="A854" s="63"/>
      <c r="B854" s="20">
        <v>6</v>
      </c>
      <c r="C854" s="10" t="s">
        <v>53</v>
      </c>
      <c r="D854" s="65"/>
      <c r="E854" s="66"/>
    </row>
    <row r="855" spans="1:5" x14ac:dyDescent="0.3">
      <c r="A855" s="63"/>
      <c r="B855" s="20">
        <v>7</v>
      </c>
      <c r="C855" s="5" t="s">
        <v>52</v>
      </c>
      <c r="D855" s="65"/>
      <c r="E855" s="66"/>
    </row>
    <row r="856" spans="1:5" ht="43.2" x14ac:dyDescent="0.3">
      <c r="A856" s="63"/>
      <c r="B856" s="20">
        <v>8</v>
      </c>
      <c r="C856" s="7" t="s">
        <v>74</v>
      </c>
      <c r="D856" s="65" t="e">
        <f>E851/(D851-D854)</f>
        <v>#DIV/0!</v>
      </c>
      <c r="E856" s="66"/>
    </row>
    <row r="857" spans="1:5" ht="57.6" x14ac:dyDescent="0.3">
      <c r="A857" s="63"/>
      <c r="B857" s="20">
        <v>9</v>
      </c>
      <c r="C857" s="7" t="s">
        <v>73</v>
      </c>
      <c r="D857" s="65"/>
      <c r="E857" s="66"/>
    </row>
    <row r="858" spans="1:5" x14ac:dyDescent="0.3">
      <c r="A858" s="63"/>
      <c r="B858" s="19">
        <v>10</v>
      </c>
      <c r="C858" s="5" t="s">
        <v>72</v>
      </c>
      <c r="D858" s="67" t="e">
        <f>IF(D857&gt;=10000,100%,INDEX(B875:E880,MATCH(D857,C875:C880,-1),3))</f>
        <v>#N/A</v>
      </c>
      <c r="E858" s="68"/>
    </row>
    <row r="859" spans="1:5" ht="72" x14ac:dyDescent="0.3">
      <c r="A859" s="63"/>
      <c r="B859" s="20">
        <v>11</v>
      </c>
      <c r="C859" s="7" t="s">
        <v>71</v>
      </c>
      <c r="D859" s="69" t="e">
        <f>IF(D857&gt;=500,D856+(1-D858),D856)</f>
        <v>#DIV/0!</v>
      </c>
      <c r="E859" s="66"/>
    </row>
    <row r="860" spans="1:5" ht="43.2" x14ac:dyDescent="0.3">
      <c r="A860" s="63"/>
      <c r="B860" s="20">
        <v>12</v>
      </c>
      <c r="C860" s="7" t="s">
        <v>130</v>
      </c>
      <c r="D860" s="65" t="e">
        <f>(D851-D854)*D859</f>
        <v>#DIV/0!</v>
      </c>
      <c r="E860" s="66"/>
    </row>
    <row r="861" spans="1:5" ht="43.2" x14ac:dyDescent="0.3">
      <c r="A861" s="63"/>
      <c r="B861" s="20">
        <v>13</v>
      </c>
      <c r="C861" s="7" t="s">
        <v>129</v>
      </c>
      <c r="D861" s="65">
        <f>IF(D857&gt;500,IF(D859&gt;D855,0,D851-D854-D860/D855),0)</f>
        <v>0</v>
      </c>
      <c r="E861" s="66"/>
    </row>
    <row r="862" spans="1:5" x14ac:dyDescent="0.3">
      <c r="A862" s="63"/>
      <c r="D862" s="9"/>
      <c r="E862" s="15"/>
    </row>
    <row r="863" spans="1:5" ht="15" customHeight="1" x14ac:dyDescent="0.3">
      <c r="A863" s="63"/>
      <c r="B863" s="70" t="s">
        <v>75</v>
      </c>
      <c r="C863" s="70"/>
      <c r="D863" s="70"/>
      <c r="E863" s="71"/>
    </row>
    <row r="864" spans="1:5" x14ac:dyDescent="0.3">
      <c r="A864" s="63"/>
      <c r="D864" s="9"/>
      <c r="E864" s="15"/>
    </row>
    <row r="865" spans="1:5" ht="15" customHeight="1" x14ac:dyDescent="0.3">
      <c r="A865" s="63"/>
      <c r="B865" s="50" t="s">
        <v>76</v>
      </c>
      <c r="C865" s="72"/>
      <c r="D865" s="72"/>
      <c r="E865" s="73"/>
    </row>
    <row r="866" spans="1:5" x14ac:dyDescent="0.3">
      <c r="A866" s="63"/>
      <c r="D866" s="9"/>
      <c r="E866" s="15"/>
    </row>
    <row r="867" spans="1:5" x14ac:dyDescent="0.3">
      <c r="A867" s="63"/>
      <c r="D867" s="23" t="s">
        <v>80</v>
      </c>
      <c r="E867" s="27"/>
    </row>
    <row r="868" spans="1:5" x14ac:dyDescent="0.3">
      <c r="A868" s="63"/>
      <c r="D868" s="6" t="s">
        <v>77</v>
      </c>
      <c r="E868" s="27"/>
    </row>
    <row r="869" spans="1:5" x14ac:dyDescent="0.3">
      <c r="A869" s="63"/>
      <c r="D869" s="23" t="s">
        <v>78</v>
      </c>
      <c r="E869" s="27"/>
    </row>
    <row r="870" spans="1:5" x14ac:dyDescent="0.3">
      <c r="A870" s="63"/>
      <c r="D870" s="6" t="s">
        <v>79</v>
      </c>
      <c r="E870" s="27"/>
    </row>
    <row r="871" spans="1:5" x14ac:dyDescent="0.3">
      <c r="A871" s="63"/>
      <c r="E871" s="13"/>
    </row>
    <row r="872" spans="1:5" x14ac:dyDescent="0.3">
      <c r="A872" s="63"/>
      <c r="C872" s="58" t="s">
        <v>57</v>
      </c>
      <c r="D872" s="58"/>
      <c r="E872" s="13"/>
    </row>
    <row r="873" spans="1:5" x14ac:dyDescent="0.3">
      <c r="A873" s="63"/>
      <c r="C873" s="58" t="s">
        <v>58</v>
      </c>
      <c r="D873" s="58"/>
      <c r="E873" s="13"/>
    </row>
    <row r="874" spans="1:5" x14ac:dyDescent="0.3">
      <c r="A874" s="63"/>
      <c r="C874" s="4" t="s">
        <v>60</v>
      </c>
      <c r="D874" s="4" t="s">
        <v>70</v>
      </c>
      <c r="E874" s="4" t="s">
        <v>157</v>
      </c>
    </row>
    <row r="875" spans="1:5" x14ac:dyDescent="0.3">
      <c r="A875" s="63"/>
      <c r="C875" s="5" t="s">
        <v>61</v>
      </c>
      <c r="D875" s="8">
        <v>1</v>
      </c>
      <c r="E875" s="8">
        <f>1-D875</f>
        <v>0</v>
      </c>
    </row>
    <row r="876" spans="1:5" x14ac:dyDescent="0.3">
      <c r="A876" s="63"/>
      <c r="C876" s="5" t="s">
        <v>62</v>
      </c>
      <c r="D876" s="8">
        <v>0.95</v>
      </c>
      <c r="E876" s="8">
        <f t="shared" ref="E876:E879" si="72">1-D876</f>
        <v>5.0000000000000044E-2</v>
      </c>
    </row>
    <row r="877" spans="1:5" x14ac:dyDescent="0.3">
      <c r="A877" s="63"/>
      <c r="C877" s="5" t="s">
        <v>63</v>
      </c>
      <c r="D877" s="8">
        <v>0.92500000000000004</v>
      </c>
      <c r="E877" s="8">
        <f t="shared" si="72"/>
        <v>7.4999999999999956E-2</v>
      </c>
    </row>
    <row r="878" spans="1:5" x14ac:dyDescent="0.3">
      <c r="A878" s="63"/>
      <c r="C878" s="5" t="s">
        <v>64</v>
      </c>
      <c r="D878" s="8">
        <v>0.9</v>
      </c>
      <c r="E878" s="8">
        <f t="shared" si="72"/>
        <v>9.9999999999999978E-2</v>
      </c>
    </row>
    <row r="879" spans="1:5" x14ac:dyDescent="0.3">
      <c r="A879" s="63"/>
      <c r="C879" s="5" t="s">
        <v>65</v>
      </c>
      <c r="D879" s="8">
        <v>0.85</v>
      </c>
      <c r="E879" s="8">
        <f t="shared" si="72"/>
        <v>0.15000000000000002</v>
      </c>
    </row>
    <row r="880" spans="1:5" x14ac:dyDescent="0.3">
      <c r="A880" s="63"/>
      <c r="C880" s="61" t="s">
        <v>59</v>
      </c>
      <c r="D880" s="61"/>
      <c r="E880" s="8" t="s">
        <v>24</v>
      </c>
    </row>
    <row r="881" spans="1:12" x14ac:dyDescent="0.3">
      <c r="A881" s="63"/>
      <c r="C881" s="9"/>
      <c r="D881" s="9"/>
      <c r="E881" s="13"/>
    </row>
    <row r="882" spans="1:12" x14ac:dyDescent="0.3">
      <c r="A882" s="63"/>
      <c r="B882" t="s">
        <v>66</v>
      </c>
      <c r="C882" s="9"/>
      <c r="D882" s="9"/>
      <c r="E882" s="13"/>
    </row>
    <row r="883" spans="1:12" x14ac:dyDescent="0.3">
      <c r="A883" s="63"/>
      <c r="B883" t="s">
        <v>67</v>
      </c>
      <c r="C883" s="9"/>
      <c r="D883" s="9"/>
      <c r="E883" s="13"/>
    </row>
    <row r="884" spans="1:12" x14ac:dyDescent="0.3">
      <c r="A884" s="63"/>
      <c r="B884" t="s">
        <v>68</v>
      </c>
      <c r="C884" s="9"/>
      <c r="D884" s="9"/>
      <c r="E884" s="13"/>
    </row>
    <row r="885" spans="1:12" x14ac:dyDescent="0.3">
      <c r="A885" s="63"/>
      <c r="B885" t="s">
        <v>69</v>
      </c>
      <c r="C885" s="9"/>
      <c r="D885" s="9"/>
      <c r="E885" s="13"/>
    </row>
    <row r="886" spans="1:12" ht="15" thickBot="1" x14ac:dyDescent="0.35">
      <c r="A886" s="63"/>
      <c r="B886" s="16" t="s">
        <v>81</v>
      </c>
      <c r="C886" s="17"/>
      <c r="D886" s="17"/>
      <c r="E886" s="18"/>
    </row>
    <row r="887" spans="1:12" ht="15" thickBot="1" x14ac:dyDescent="0.35">
      <c r="A887" s="63"/>
      <c r="C887" s="9"/>
      <c r="D887" s="9"/>
    </row>
    <row r="888" spans="1:12" x14ac:dyDescent="0.3">
      <c r="A888" s="63"/>
      <c r="B888" s="54" t="s">
        <v>83</v>
      </c>
      <c r="C888" s="55"/>
      <c r="D888" s="55"/>
      <c r="E888" s="55"/>
      <c r="F888" s="55"/>
      <c r="G888" s="55"/>
      <c r="H888" s="55"/>
      <c r="I888" s="55"/>
      <c r="J888" s="55"/>
      <c r="K888" s="55"/>
      <c r="L888" s="56"/>
    </row>
    <row r="889" spans="1:12" x14ac:dyDescent="0.3">
      <c r="A889" s="63"/>
      <c r="B889" s="57" t="s">
        <v>120</v>
      </c>
      <c r="C889" s="58"/>
      <c r="D889" s="58"/>
      <c r="E889" s="58"/>
      <c r="F889" s="58"/>
      <c r="G889" s="58"/>
      <c r="H889" s="58"/>
      <c r="I889" s="58"/>
      <c r="J889" s="58"/>
      <c r="K889" s="58"/>
      <c r="L889" s="59"/>
    </row>
    <row r="890" spans="1:12" x14ac:dyDescent="0.3">
      <c r="A890" s="63"/>
      <c r="B890" s="11"/>
      <c r="C890" s="11"/>
      <c r="D890" s="11"/>
      <c r="E890" s="11"/>
      <c r="L890" s="13"/>
    </row>
    <row r="891" spans="1:12" x14ac:dyDescent="0.3">
      <c r="A891" s="63"/>
      <c r="B891" s="21" t="s">
        <v>82</v>
      </c>
      <c r="C891" s="11"/>
      <c r="D891" s="11"/>
      <c r="E891" s="11"/>
      <c r="L891" s="13"/>
    </row>
    <row r="892" spans="1:12" x14ac:dyDescent="0.3">
      <c r="A892" s="63"/>
      <c r="L892" s="13"/>
    </row>
    <row r="893" spans="1:12" ht="16.2" x14ac:dyDescent="0.3">
      <c r="A893" s="63"/>
      <c r="B893" s="19" t="s">
        <v>34</v>
      </c>
      <c r="C893" s="5">
        <f>C837</f>
        <v>0</v>
      </c>
      <c r="D893" s="5" t="s">
        <v>35</v>
      </c>
      <c r="E893" s="5">
        <f t="shared" ref="E893:E898" si="73">E837</f>
        <v>0</v>
      </c>
      <c r="L893" s="13"/>
    </row>
    <row r="894" spans="1:12" x14ac:dyDescent="0.3">
      <c r="A894" s="63"/>
      <c r="B894" s="19" t="s">
        <v>36</v>
      </c>
      <c r="C894" s="5" t="str">
        <f>C838</f>
        <v>Nevada</v>
      </c>
      <c r="D894" s="5" t="s">
        <v>29</v>
      </c>
      <c r="E894" s="5" t="e">
        <f t="shared" si="73"/>
        <v>#N/A</v>
      </c>
      <c r="L894" s="13"/>
    </row>
    <row r="895" spans="1:12" x14ac:dyDescent="0.3">
      <c r="A895" s="63"/>
      <c r="B895" s="19" t="s">
        <v>37</v>
      </c>
      <c r="C895" s="5">
        <f>C839</f>
        <v>0</v>
      </c>
      <c r="D895" s="5" t="s">
        <v>38</v>
      </c>
      <c r="E895" s="5">
        <f t="shared" si="73"/>
        <v>0</v>
      </c>
      <c r="L895" s="13"/>
    </row>
    <row r="896" spans="1:12" x14ac:dyDescent="0.3">
      <c r="A896" s="63"/>
      <c r="B896" s="19" t="s">
        <v>39</v>
      </c>
      <c r="C896" s="5">
        <f>C840</f>
        <v>0</v>
      </c>
      <c r="D896" s="5" t="s">
        <v>40</v>
      </c>
      <c r="E896" s="5">
        <f t="shared" si="73"/>
        <v>0</v>
      </c>
      <c r="L896" s="13"/>
    </row>
    <row r="897" spans="1:12" x14ac:dyDescent="0.3">
      <c r="A897" s="63"/>
      <c r="B897" s="19" t="s">
        <v>41</v>
      </c>
      <c r="C897" s="5">
        <f>C841</f>
        <v>0</v>
      </c>
      <c r="D897" s="5" t="s">
        <v>42</v>
      </c>
      <c r="E897" s="5">
        <f t="shared" si="73"/>
        <v>0</v>
      </c>
      <c r="L897" s="13"/>
    </row>
    <row r="898" spans="1:12" x14ac:dyDescent="0.3">
      <c r="A898" s="63"/>
      <c r="B898" s="19"/>
      <c r="C898" s="5"/>
      <c r="D898" s="5" t="s">
        <v>43</v>
      </c>
      <c r="E898" s="5">
        <f t="shared" si="73"/>
        <v>0</v>
      </c>
      <c r="L898" s="13"/>
    </row>
    <row r="899" spans="1:12" x14ac:dyDescent="0.3">
      <c r="A899" s="63"/>
      <c r="L899" s="13"/>
    </row>
    <row r="900" spans="1:12" ht="16.2" x14ac:dyDescent="0.3">
      <c r="A900" s="63"/>
      <c r="B900" s="22" t="s">
        <v>84</v>
      </c>
      <c r="C900" s="6" t="s">
        <v>99</v>
      </c>
      <c r="D900" s="6" t="s">
        <v>85</v>
      </c>
      <c r="E900" s="6" t="s">
        <v>86</v>
      </c>
      <c r="F900" s="6" t="s">
        <v>87</v>
      </c>
      <c r="G900" s="6" t="s">
        <v>88</v>
      </c>
      <c r="H900" s="6" t="s">
        <v>89</v>
      </c>
      <c r="I900" s="6" t="s">
        <v>90</v>
      </c>
      <c r="J900" s="6" t="s">
        <v>91</v>
      </c>
      <c r="K900" s="6" t="s">
        <v>92</v>
      </c>
      <c r="L900" s="14" t="s">
        <v>100</v>
      </c>
    </row>
    <row r="901" spans="1:12" x14ac:dyDescent="0.3">
      <c r="A901" s="63"/>
      <c r="B901" s="22" t="s">
        <v>15</v>
      </c>
      <c r="C901" s="6" t="s">
        <v>101</v>
      </c>
      <c r="D901" s="6" t="s">
        <v>102</v>
      </c>
      <c r="E901" s="6"/>
      <c r="F901" s="6" t="s">
        <v>102</v>
      </c>
      <c r="G901" s="6"/>
      <c r="H901" s="6" t="s">
        <v>102</v>
      </c>
      <c r="I901" s="6"/>
      <c r="J901" s="6" t="s">
        <v>103</v>
      </c>
      <c r="K901" s="6"/>
      <c r="L901" s="14" t="s">
        <v>104</v>
      </c>
    </row>
    <row r="902" spans="1:12" x14ac:dyDescent="0.3">
      <c r="A902" s="63"/>
      <c r="B902" s="22">
        <v>1</v>
      </c>
      <c r="C902" s="27"/>
      <c r="D902" s="6">
        <v>2.77</v>
      </c>
      <c r="E902" s="27">
        <f>C902*D902</f>
        <v>0</v>
      </c>
      <c r="F902" s="6">
        <v>0.50700000000000001</v>
      </c>
      <c r="G902" s="27">
        <f>-E902*F902</f>
        <v>0</v>
      </c>
      <c r="H902" s="6">
        <v>0</v>
      </c>
      <c r="I902" s="27">
        <f>C902*H902</f>
        <v>0</v>
      </c>
      <c r="J902" s="6">
        <v>0</v>
      </c>
      <c r="K902" s="27">
        <f>I902*J902</f>
        <v>0</v>
      </c>
      <c r="L902" s="14">
        <v>0.46</v>
      </c>
    </row>
    <row r="903" spans="1:12" x14ac:dyDescent="0.3">
      <c r="A903" s="63"/>
      <c r="B903" s="22">
        <v>2</v>
      </c>
      <c r="C903" s="27"/>
      <c r="D903" s="6">
        <v>4.1749999999999998</v>
      </c>
      <c r="E903" s="27">
        <f t="shared" ref="E903:E916" si="74">C903*D903</f>
        <v>0</v>
      </c>
      <c r="F903" s="6">
        <v>0.56699999999999995</v>
      </c>
      <c r="G903" s="27">
        <f t="shared" ref="G903:G916" si="75">-E903*F903</f>
        <v>0</v>
      </c>
      <c r="H903" s="6">
        <v>0</v>
      </c>
      <c r="I903" s="27">
        <f t="shared" ref="I903:I916" si="76">C903*H903</f>
        <v>0</v>
      </c>
      <c r="J903" s="6">
        <v>0</v>
      </c>
      <c r="K903" s="27">
        <f t="shared" ref="K903:K916" si="77">I903*J903</f>
        <v>0</v>
      </c>
      <c r="L903" s="14">
        <v>0.63</v>
      </c>
    </row>
    <row r="904" spans="1:12" x14ac:dyDescent="0.3">
      <c r="A904" s="63"/>
      <c r="B904" s="22">
        <v>3</v>
      </c>
      <c r="C904" s="27"/>
      <c r="D904" s="6">
        <v>4.1749999999999998</v>
      </c>
      <c r="E904" s="27">
        <f t="shared" si="74"/>
        <v>0</v>
      </c>
      <c r="F904" s="6">
        <v>0.56699999999999995</v>
      </c>
      <c r="G904" s="27">
        <f t="shared" si="75"/>
        <v>0</v>
      </c>
      <c r="H904" s="6">
        <v>1.194</v>
      </c>
      <c r="I904" s="27">
        <f t="shared" si="76"/>
        <v>0</v>
      </c>
      <c r="J904" s="6">
        <v>0.75900000000000001</v>
      </c>
      <c r="K904" s="27">
        <f t="shared" si="77"/>
        <v>0</v>
      </c>
      <c r="L904" s="14">
        <v>0.75</v>
      </c>
    </row>
    <row r="905" spans="1:12" x14ac:dyDescent="0.3">
      <c r="A905" s="63"/>
      <c r="B905" s="22">
        <v>4</v>
      </c>
      <c r="C905" s="27"/>
      <c r="D905" s="6">
        <v>4.1749999999999998</v>
      </c>
      <c r="E905" s="27">
        <f t="shared" si="74"/>
        <v>0</v>
      </c>
      <c r="F905" s="6">
        <v>0.56699999999999995</v>
      </c>
      <c r="G905" s="27">
        <f t="shared" si="75"/>
        <v>0</v>
      </c>
      <c r="H905" s="6">
        <v>2.2450000000000001</v>
      </c>
      <c r="I905" s="27">
        <f t="shared" si="76"/>
        <v>0</v>
      </c>
      <c r="J905" s="6">
        <v>0.77100000000000002</v>
      </c>
      <c r="K905" s="27">
        <f t="shared" si="77"/>
        <v>0</v>
      </c>
      <c r="L905" s="14">
        <v>0.77</v>
      </c>
    </row>
    <row r="906" spans="1:12" x14ac:dyDescent="0.3">
      <c r="A906" s="63"/>
      <c r="B906" s="22">
        <v>5</v>
      </c>
      <c r="C906" s="27"/>
      <c r="D906" s="6">
        <v>4.1749999999999998</v>
      </c>
      <c r="E906" s="27">
        <f t="shared" si="74"/>
        <v>0</v>
      </c>
      <c r="F906" s="6">
        <v>0.56699999999999995</v>
      </c>
      <c r="G906" s="27">
        <f t="shared" si="75"/>
        <v>0</v>
      </c>
      <c r="H906" s="6">
        <v>3.17</v>
      </c>
      <c r="I906" s="27">
        <f t="shared" si="76"/>
        <v>0</v>
      </c>
      <c r="J906" s="6">
        <v>0.78200000000000003</v>
      </c>
      <c r="K906" s="27">
        <f t="shared" si="77"/>
        <v>0</v>
      </c>
      <c r="L906" s="14">
        <v>0.8</v>
      </c>
    </row>
    <row r="907" spans="1:12" x14ac:dyDescent="0.3">
      <c r="A907" s="63"/>
      <c r="B907" s="22">
        <v>6</v>
      </c>
      <c r="C907" s="27"/>
      <c r="D907" s="6">
        <v>4.1749999999999998</v>
      </c>
      <c r="E907" s="27">
        <f t="shared" si="74"/>
        <v>0</v>
      </c>
      <c r="F907" s="6">
        <v>0.56699999999999995</v>
      </c>
      <c r="G907" s="27">
        <f t="shared" si="75"/>
        <v>0</v>
      </c>
      <c r="H907" s="6">
        <v>3.9980000000000002</v>
      </c>
      <c r="I907" s="27">
        <f t="shared" si="76"/>
        <v>0</v>
      </c>
      <c r="J907" s="6">
        <v>0.79200000000000004</v>
      </c>
      <c r="K907" s="27">
        <f t="shared" si="77"/>
        <v>0</v>
      </c>
      <c r="L907" s="14">
        <v>0.82</v>
      </c>
    </row>
    <row r="908" spans="1:12" x14ac:dyDescent="0.3">
      <c r="A908" s="63"/>
      <c r="B908" s="22">
        <v>7</v>
      </c>
      <c r="C908" s="27"/>
      <c r="D908" s="6">
        <v>4.1749999999999998</v>
      </c>
      <c r="E908" s="27">
        <f t="shared" si="74"/>
        <v>0</v>
      </c>
      <c r="F908" s="6">
        <v>0.56699999999999995</v>
      </c>
      <c r="G908" s="27">
        <f t="shared" si="75"/>
        <v>0</v>
      </c>
      <c r="H908" s="6">
        <v>4.7539999999999996</v>
      </c>
      <c r="I908" s="27">
        <f t="shared" si="76"/>
        <v>0</v>
      </c>
      <c r="J908" s="6">
        <v>0.80200000000000005</v>
      </c>
      <c r="K908" s="27">
        <f t="shared" si="77"/>
        <v>0</v>
      </c>
      <c r="L908" s="14">
        <v>0.84</v>
      </c>
    </row>
    <row r="909" spans="1:12" x14ac:dyDescent="0.3">
      <c r="A909" s="63"/>
      <c r="B909" s="22">
        <v>8</v>
      </c>
      <c r="C909" s="27"/>
      <c r="D909" s="6">
        <v>4.1749999999999998</v>
      </c>
      <c r="E909" s="27">
        <f t="shared" si="74"/>
        <v>0</v>
      </c>
      <c r="F909" s="6">
        <v>0.56699999999999995</v>
      </c>
      <c r="G909" s="27">
        <f t="shared" si="75"/>
        <v>0</v>
      </c>
      <c r="H909" s="6">
        <v>5.4450000000000003</v>
      </c>
      <c r="I909" s="27">
        <f t="shared" si="76"/>
        <v>0</v>
      </c>
      <c r="J909" s="6">
        <v>0.81100000000000005</v>
      </c>
      <c r="K909" s="27">
        <f t="shared" si="77"/>
        <v>0</v>
      </c>
      <c r="L909" s="14">
        <v>0.87</v>
      </c>
    </row>
    <row r="910" spans="1:12" x14ac:dyDescent="0.3">
      <c r="A910" s="63"/>
      <c r="B910" s="22">
        <v>9</v>
      </c>
      <c r="C910" s="27"/>
      <c r="D910" s="6">
        <v>4.1749999999999998</v>
      </c>
      <c r="E910" s="27">
        <f t="shared" si="74"/>
        <v>0</v>
      </c>
      <c r="F910" s="6">
        <v>0.56699999999999995</v>
      </c>
      <c r="G910" s="27">
        <f t="shared" si="75"/>
        <v>0</v>
      </c>
      <c r="H910" s="6">
        <v>6.0750000000000002</v>
      </c>
      <c r="I910" s="27">
        <f t="shared" si="76"/>
        <v>0</v>
      </c>
      <c r="J910" s="6">
        <v>0.81799999999999995</v>
      </c>
      <c r="K910" s="27">
        <f t="shared" si="77"/>
        <v>0</v>
      </c>
      <c r="L910" s="14">
        <v>0.88</v>
      </c>
    </row>
    <row r="911" spans="1:12" x14ac:dyDescent="0.3">
      <c r="A911" s="63"/>
      <c r="B911" s="22">
        <v>10</v>
      </c>
      <c r="C911" s="27"/>
      <c r="D911" s="6">
        <v>4.1749999999999998</v>
      </c>
      <c r="E911" s="27">
        <f t="shared" si="74"/>
        <v>0</v>
      </c>
      <c r="F911" s="6">
        <v>0.56699999999999995</v>
      </c>
      <c r="G911" s="27">
        <f t="shared" si="75"/>
        <v>0</v>
      </c>
      <c r="H911" s="6">
        <v>6.65</v>
      </c>
      <c r="I911" s="27">
        <f t="shared" si="76"/>
        <v>0</v>
      </c>
      <c r="J911" s="6">
        <v>0.82399999999999995</v>
      </c>
      <c r="K911" s="27">
        <f t="shared" si="77"/>
        <v>0</v>
      </c>
      <c r="L911" s="14">
        <v>0.88</v>
      </c>
    </row>
    <row r="912" spans="1:12" x14ac:dyDescent="0.3">
      <c r="A912" s="63"/>
      <c r="B912" s="22">
        <v>11</v>
      </c>
      <c r="C912" s="27"/>
      <c r="D912" s="6">
        <v>4.1749999999999998</v>
      </c>
      <c r="E912" s="27">
        <f t="shared" si="74"/>
        <v>0</v>
      </c>
      <c r="F912" s="6">
        <v>0.56699999999999995</v>
      </c>
      <c r="G912" s="27">
        <f t="shared" si="75"/>
        <v>0</v>
      </c>
      <c r="H912" s="6">
        <v>7.1760000000000002</v>
      </c>
      <c r="I912" s="27">
        <f t="shared" si="76"/>
        <v>0</v>
      </c>
      <c r="J912" s="6">
        <v>0.82799999999999996</v>
      </c>
      <c r="K912" s="27">
        <f t="shared" si="77"/>
        <v>0</v>
      </c>
      <c r="L912" s="14">
        <v>0.88</v>
      </c>
    </row>
    <row r="913" spans="1:12" x14ac:dyDescent="0.3">
      <c r="A913" s="63"/>
      <c r="B913" s="22">
        <v>12</v>
      </c>
      <c r="C913" s="27"/>
      <c r="D913" s="6">
        <v>4.1749999999999998</v>
      </c>
      <c r="E913" s="27">
        <f t="shared" si="74"/>
        <v>0</v>
      </c>
      <c r="F913" s="6">
        <v>0.56699999999999995</v>
      </c>
      <c r="G913" s="27">
        <f t="shared" si="75"/>
        <v>0</v>
      </c>
      <c r="H913" s="6">
        <v>7.6550000000000002</v>
      </c>
      <c r="I913" s="27">
        <f t="shared" si="76"/>
        <v>0</v>
      </c>
      <c r="J913" s="6">
        <v>0.83099999999999996</v>
      </c>
      <c r="K913" s="27">
        <f t="shared" si="77"/>
        <v>0</v>
      </c>
      <c r="L913" s="14">
        <v>0.88</v>
      </c>
    </row>
    <row r="914" spans="1:12" x14ac:dyDescent="0.3">
      <c r="A914" s="63"/>
      <c r="B914" s="22">
        <v>13</v>
      </c>
      <c r="C914" s="27"/>
      <c r="D914" s="6">
        <v>4.1749999999999998</v>
      </c>
      <c r="E914" s="27">
        <f t="shared" si="74"/>
        <v>0</v>
      </c>
      <c r="F914" s="6">
        <v>0.56699999999999995</v>
      </c>
      <c r="G914" s="27">
        <f t="shared" si="75"/>
        <v>0</v>
      </c>
      <c r="H914" s="6">
        <v>8.093</v>
      </c>
      <c r="I914" s="27">
        <f t="shared" si="76"/>
        <v>0</v>
      </c>
      <c r="J914" s="6">
        <v>0.83399999999999996</v>
      </c>
      <c r="K914" s="27">
        <f t="shared" si="77"/>
        <v>0</v>
      </c>
      <c r="L914" s="14">
        <v>0.89</v>
      </c>
    </row>
    <row r="915" spans="1:12" x14ac:dyDescent="0.3">
      <c r="A915" s="63"/>
      <c r="B915" s="22">
        <v>14</v>
      </c>
      <c r="C915" s="27"/>
      <c r="D915" s="6">
        <v>4.1749999999999998</v>
      </c>
      <c r="E915" s="27">
        <f t="shared" si="74"/>
        <v>0</v>
      </c>
      <c r="F915" s="6">
        <v>0.56699999999999995</v>
      </c>
      <c r="G915" s="27">
        <f t="shared" si="75"/>
        <v>0</v>
      </c>
      <c r="H915" s="6">
        <v>8.4930000000000003</v>
      </c>
      <c r="I915" s="27">
        <f t="shared" si="76"/>
        <v>0</v>
      </c>
      <c r="J915" s="6">
        <v>0.83699999999999997</v>
      </c>
      <c r="K915" s="27">
        <f t="shared" si="77"/>
        <v>0</v>
      </c>
      <c r="L915" s="14">
        <v>0.89</v>
      </c>
    </row>
    <row r="916" spans="1:12" ht="16.2" x14ac:dyDescent="0.3">
      <c r="A916" s="63"/>
      <c r="B916" s="22" t="s">
        <v>98</v>
      </c>
      <c r="C916" s="27"/>
      <c r="D916" s="6">
        <v>4.1749999999999998</v>
      </c>
      <c r="E916" s="27">
        <f t="shared" si="74"/>
        <v>0</v>
      </c>
      <c r="F916" s="6">
        <v>0.56699999999999995</v>
      </c>
      <c r="G916" s="27">
        <f t="shared" si="75"/>
        <v>0</v>
      </c>
      <c r="H916" s="6">
        <v>8.6839999999999993</v>
      </c>
      <c r="I916" s="27">
        <f t="shared" si="76"/>
        <v>0</v>
      </c>
      <c r="J916" s="6">
        <v>0.83799999999999997</v>
      </c>
      <c r="K916" s="27">
        <f t="shared" si="77"/>
        <v>0</v>
      </c>
      <c r="L916" s="14">
        <v>0.89</v>
      </c>
    </row>
    <row r="917" spans="1:12" x14ac:dyDescent="0.3">
      <c r="A917" s="63"/>
      <c r="B917" s="19" t="s">
        <v>93</v>
      </c>
      <c r="C917" s="5"/>
      <c r="D917" s="5"/>
      <c r="E917" s="5" t="s">
        <v>94</v>
      </c>
      <c r="F917" s="25">
        <f>SUM(E902:E916)</f>
        <v>0</v>
      </c>
      <c r="G917" s="5" t="s">
        <v>95</v>
      </c>
      <c r="H917" s="25">
        <f>SUM(G902:G916)</f>
        <v>0</v>
      </c>
      <c r="I917" s="5" t="s">
        <v>96</v>
      </c>
      <c r="J917" s="25">
        <f>SUM(I902:I916)</f>
        <v>0</v>
      </c>
      <c r="K917" s="5" t="s">
        <v>97</v>
      </c>
      <c r="L917" s="25">
        <f>SUM(K902:K916)</f>
        <v>0</v>
      </c>
    </row>
    <row r="918" spans="1:12" x14ac:dyDescent="0.3">
      <c r="A918" s="63"/>
      <c r="L918" s="13"/>
    </row>
    <row r="919" spans="1:12" x14ac:dyDescent="0.3">
      <c r="A919" s="63"/>
      <c r="B919" s="60" t="s">
        <v>105</v>
      </c>
      <c r="C919" s="61"/>
      <c r="D919" s="5" t="e">
        <f>(H917+L917)/(F917+J917)</f>
        <v>#DIV/0!</v>
      </c>
      <c r="L919" s="13"/>
    </row>
    <row r="920" spans="1:12" x14ac:dyDescent="0.3">
      <c r="A920" s="63"/>
      <c r="L920" s="13"/>
    </row>
    <row r="921" spans="1:12" x14ac:dyDescent="0.3">
      <c r="A921" s="63"/>
      <c r="B921" t="s">
        <v>66</v>
      </c>
      <c r="L921" s="13"/>
    </row>
    <row r="922" spans="1:12" x14ac:dyDescent="0.3">
      <c r="A922" s="63"/>
      <c r="B922" t="s">
        <v>118</v>
      </c>
      <c r="L922" s="13"/>
    </row>
    <row r="923" spans="1:12" x14ac:dyDescent="0.3">
      <c r="A923" s="63"/>
      <c r="B923" t="s">
        <v>109</v>
      </c>
      <c r="L923" s="13"/>
    </row>
    <row r="924" spans="1:12" x14ac:dyDescent="0.3">
      <c r="A924" s="63"/>
      <c r="B924" t="s">
        <v>110</v>
      </c>
      <c r="L924" s="13"/>
    </row>
    <row r="925" spans="1:12" x14ac:dyDescent="0.3">
      <c r="A925" s="63"/>
      <c r="B925" t="s">
        <v>111</v>
      </c>
      <c r="L925" s="13"/>
    </row>
    <row r="926" spans="1:12" ht="15" thickBot="1" x14ac:dyDescent="0.35">
      <c r="A926" s="63"/>
      <c r="B926" s="16" t="s">
        <v>112</v>
      </c>
      <c r="C926" s="16"/>
      <c r="D926" s="16"/>
      <c r="E926" s="16"/>
      <c r="F926" s="16"/>
      <c r="G926" s="16"/>
      <c r="H926" s="16"/>
      <c r="I926" s="16"/>
      <c r="J926" s="16"/>
      <c r="K926" s="16"/>
      <c r="L926" s="18"/>
    </row>
    <row r="927" spans="1:12" ht="15" thickBot="1" x14ac:dyDescent="0.35">
      <c r="A927" s="63"/>
    </row>
    <row r="928" spans="1:12" x14ac:dyDescent="0.3">
      <c r="A928" s="63"/>
      <c r="B928" s="54" t="s">
        <v>113</v>
      </c>
      <c r="C928" s="55"/>
      <c r="D928" s="55"/>
      <c r="E928" s="55"/>
      <c r="F928" s="55"/>
      <c r="G928" s="55"/>
      <c r="H928" s="55"/>
      <c r="I928" s="55"/>
      <c r="J928" s="55"/>
      <c r="K928" s="55"/>
      <c r="L928" s="56"/>
    </row>
    <row r="929" spans="1:12" x14ac:dyDescent="0.3">
      <c r="A929" s="63"/>
      <c r="B929" s="57" t="s">
        <v>120</v>
      </c>
      <c r="C929" s="58"/>
      <c r="D929" s="58"/>
      <c r="E929" s="58"/>
      <c r="F929" s="58"/>
      <c r="G929" s="58"/>
      <c r="H929" s="58"/>
      <c r="I929" s="58"/>
      <c r="J929" s="58"/>
      <c r="K929" s="58"/>
      <c r="L929" s="59"/>
    </row>
    <row r="930" spans="1:12" x14ac:dyDescent="0.3">
      <c r="A930" s="63"/>
      <c r="B930" s="11"/>
      <c r="C930" s="11"/>
      <c r="D930" s="11"/>
      <c r="E930" s="11"/>
      <c r="L930" s="13"/>
    </row>
    <row r="931" spans="1:12" x14ac:dyDescent="0.3">
      <c r="A931" s="63"/>
      <c r="B931" s="21" t="s">
        <v>82</v>
      </c>
      <c r="C931" s="11"/>
      <c r="D931" s="11"/>
      <c r="E931" s="11"/>
      <c r="L931" s="13"/>
    </row>
    <row r="932" spans="1:12" x14ac:dyDescent="0.3">
      <c r="A932" s="63"/>
      <c r="L932" s="13"/>
    </row>
    <row r="933" spans="1:12" ht="16.2" x14ac:dyDescent="0.3">
      <c r="A933" s="63"/>
      <c r="B933" s="19" t="s">
        <v>34</v>
      </c>
      <c r="C933" s="5">
        <f>C893</f>
        <v>0</v>
      </c>
      <c r="D933" s="5" t="s">
        <v>35</v>
      </c>
      <c r="E933" s="5">
        <f>E893</f>
        <v>0</v>
      </c>
      <c r="L933" s="13"/>
    </row>
    <row r="934" spans="1:12" x14ac:dyDescent="0.3">
      <c r="A934" s="63"/>
      <c r="B934" s="19" t="s">
        <v>36</v>
      </c>
      <c r="C934" s="5" t="str">
        <f t="shared" ref="C934:C937" si="78">C894</f>
        <v>Nevada</v>
      </c>
      <c r="D934" s="5" t="s">
        <v>29</v>
      </c>
      <c r="E934" s="5" t="e">
        <f t="shared" ref="E934:E938" si="79">E894</f>
        <v>#N/A</v>
      </c>
      <c r="L934" s="13"/>
    </row>
    <row r="935" spans="1:12" x14ac:dyDescent="0.3">
      <c r="A935" s="63"/>
      <c r="B935" s="19" t="s">
        <v>37</v>
      </c>
      <c r="C935" s="5">
        <f t="shared" si="78"/>
        <v>0</v>
      </c>
      <c r="D935" s="5" t="s">
        <v>38</v>
      </c>
      <c r="E935" s="5">
        <f t="shared" si="79"/>
        <v>0</v>
      </c>
      <c r="L935" s="13"/>
    </row>
    <row r="936" spans="1:12" x14ac:dyDescent="0.3">
      <c r="A936" s="63"/>
      <c r="B936" s="19" t="s">
        <v>39</v>
      </c>
      <c r="C936" s="5">
        <f t="shared" si="78"/>
        <v>0</v>
      </c>
      <c r="D936" s="5" t="s">
        <v>40</v>
      </c>
      <c r="E936" s="5">
        <f t="shared" si="79"/>
        <v>0</v>
      </c>
      <c r="L936" s="13"/>
    </row>
    <row r="937" spans="1:12" x14ac:dyDescent="0.3">
      <c r="A937" s="63"/>
      <c r="B937" s="19" t="s">
        <v>41</v>
      </c>
      <c r="C937" s="5">
        <f t="shared" si="78"/>
        <v>0</v>
      </c>
      <c r="D937" s="5" t="s">
        <v>42</v>
      </c>
      <c r="E937" s="5">
        <f t="shared" si="79"/>
        <v>0</v>
      </c>
      <c r="L937" s="13"/>
    </row>
    <row r="938" spans="1:12" x14ac:dyDescent="0.3">
      <c r="A938" s="63"/>
      <c r="B938" s="19"/>
      <c r="C938" s="5"/>
      <c r="D938" s="5" t="s">
        <v>43</v>
      </c>
      <c r="E938" s="5">
        <f t="shared" si="79"/>
        <v>0</v>
      </c>
      <c r="L938" s="13"/>
    </row>
    <row r="939" spans="1:12" x14ac:dyDescent="0.3">
      <c r="A939" s="63"/>
      <c r="L939" s="13"/>
    </row>
    <row r="940" spans="1:12" ht="16.2" x14ac:dyDescent="0.3">
      <c r="A940" s="63"/>
      <c r="B940" s="22" t="s">
        <v>84</v>
      </c>
      <c r="C940" s="6" t="s">
        <v>99</v>
      </c>
      <c r="D940" s="6" t="s">
        <v>85</v>
      </c>
      <c r="E940" s="6" t="s">
        <v>86</v>
      </c>
      <c r="F940" s="6" t="s">
        <v>87</v>
      </c>
      <c r="G940" s="6" t="s">
        <v>88</v>
      </c>
      <c r="H940" s="6" t="s">
        <v>89</v>
      </c>
      <c r="I940" s="6" t="s">
        <v>90</v>
      </c>
      <c r="J940" s="6" t="s">
        <v>91</v>
      </c>
      <c r="K940" s="6" t="s">
        <v>92</v>
      </c>
      <c r="L940" s="14" t="s">
        <v>100</v>
      </c>
    </row>
    <row r="941" spans="1:12" x14ac:dyDescent="0.3">
      <c r="A941" s="63"/>
      <c r="B941" s="22" t="s">
        <v>15</v>
      </c>
      <c r="C941" s="6" t="s">
        <v>101</v>
      </c>
      <c r="D941" s="6" t="s">
        <v>102</v>
      </c>
      <c r="E941" s="6"/>
      <c r="F941" s="6" t="s">
        <v>102</v>
      </c>
      <c r="G941" s="6"/>
      <c r="H941" s="6" t="s">
        <v>102</v>
      </c>
      <c r="I941" s="6"/>
      <c r="J941" s="6" t="s">
        <v>103</v>
      </c>
      <c r="K941" s="6"/>
      <c r="L941" s="14" t="s">
        <v>104</v>
      </c>
    </row>
    <row r="942" spans="1:12" x14ac:dyDescent="0.3">
      <c r="A942" s="63"/>
      <c r="B942" s="22">
        <v>1</v>
      </c>
      <c r="C942" s="27"/>
      <c r="D942" s="6">
        <v>2.77</v>
      </c>
      <c r="E942" s="27">
        <f>C942*D942</f>
        <v>0</v>
      </c>
      <c r="F942" s="6">
        <v>0.442</v>
      </c>
      <c r="G942" s="27">
        <f>E942*F942</f>
        <v>0</v>
      </c>
      <c r="H942" s="6">
        <v>0</v>
      </c>
      <c r="I942" s="27">
        <f>C942*H942</f>
        <v>0</v>
      </c>
      <c r="J942" s="6">
        <v>0</v>
      </c>
      <c r="K942" s="27">
        <f>I942*J942</f>
        <v>0</v>
      </c>
      <c r="L942" s="14">
        <v>0.4</v>
      </c>
    </row>
    <row r="943" spans="1:12" x14ac:dyDescent="0.3">
      <c r="A943" s="63"/>
      <c r="B943" s="22">
        <v>2</v>
      </c>
      <c r="C943" s="27"/>
      <c r="D943" s="6">
        <v>4.1749999999999998</v>
      </c>
      <c r="E943" s="27">
        <f t="shared" ref="E943:E956" si="80">C943*D943</f>
        <v>0</v>
      </c>
      <c r="F943" s="6">
        <v>0.49299999999999999</v>
      </c>
      <c r="G943" s="27">
        <f t="shared" ref="G943:G956" si="81">E943*F943</f>
        <v>0</v>
      </c>
      <c r="H943" s="6">
        <v>0</v>
      </c>
      <c r="I943" s="27">
        <f t="shared" ref="I943:I956" si="82">C943*H943</f>
        <v>0</v>
      </c>
      <c r="J943" s="6">
        <v>0</v>
      </c>
      <c r="K943" s="27">
        <f t="shared" ref="K943:K956" si="83">I943*J943</f>
        <v>0</v>
      </c>
      <c r="L943" s="14">
        <v>0.55000000000000004</v>
      </c>
    </row>
    <row r="944" spans="1:12" x14ac:dyDescent="0.3">
      <c r="A944" s="63"/>
      <c r="B944" s="22">
        <v>3</v>
      </c>
      <c r="C944" s="27"/>
      <c r="D944" s="6">
        <v>4.1749999999999998</v>
      </c>
      <c r="E944" s="27">
        <f t="shared" si="80"/>
        <v>0</v>
      </c>
      <c r="F944" s="6">
        <v>0.49299999999999999</v>
      </c>
      <c r="G944" s="27">
        <f t="shared" si="81"/>
        <v>0</v>
      </c>
      <c r="H944" s="6">
        <v>1.194</v>
      </c>
      <c r="I944" s="27">
        <f t="shared" si="82"/>
        <v>0</v>
      </c>
      <c r="J944" s="6">
        <v>0.65900000000000003</v>
      </c>
      <c r="K944" s="27">
        <f t="shared" si="83"/>
        <v>0</v>
      </c>
      <c r="L944" s="14">
        <v>0.65</v>
      </c>
    </row>
    <row r="945" spans="1:12" x14ac:dyDescent="0.3">
      <c r="A945" s="63"/>
      <c r="B945" s="22">
        <v>4</v>
      </c>
      <c r="C945" s="27"/>
      <c r="D945" s="6">
        <v>4.1749999999999998</v>
      </c>
      <c r="E945" s="27">
        <f t="shared" si="80"/>
        <v>0</v>
      </c>
      <c r="F945" s="6">
        <v>0.49299999999999999</v>
      </c>
      <c r="G945" s="27">
        <f t="shared" si="81"/>
        <v>0</v>
      </c>
      <c r="H945" s="6">
        <v>2.2450000000000001</v>
      </c>
      <c r="I945" s="27">
        <f t="shared" si="82"/>
        <v>0</v>
      </c>
      <c r="J945" s="6">
        <v>0.66900000000000004</v>
      </c>
      <c r="K945" s="27">
        <f t="shared" si="83"/>
        <v>0</v>
      </c>
      <c r="L945" s="14">
        <v>0.67</v>
      </c>
    </row>
    <row r="946" spans="1:12" x14ac:dyDescent="0.3">
      <c r="A946" s="63"/>
      <c r="B946" s="22">
        <v>5</v>
      </c>
      <c r="C946" s="27"/>
      <c r="D946" s="6">
        <v>4.1749999999999998</v>
      </c>
      <c r="E946" s="27">
        <f t="shared" si="80"/>
        <v>0</v>
      </c>
      <c r="F946" s="6">
        <v>0.49299999999999999</v>
      </c>
      <c r="G946" s="27">
        <f t="shared" si="81"/>
        <v>0</v>
      </c>
      <c r="H946" s="6">
        <v>3.17</v>
      </c>
      <c r="I946" s="27">
        <f t="shared" si="82"/>
        <v>0</v>
      </c>
      <c r="J946" s="6">
        <v>0.67800000000000005</v>
      </c>
      <c r="K946" s="27">
        <f t="shared" si="83"/>
        <v>0</v>
      </c>
      <c r="L946" s="14">
        <v>0.69</v>
      </c>
    </row>
    <row r="947" spans="1:12" x14ac:dyDescent="0.3">
      <c r="A947" s="63"/>
      <c r="B947" s="22">
        <v>6</v>
      </c>
      <c r="C947" s="27"/>
      <c r="D947" s="6">
        <v>4.1749999999999998</v>
      </c>
      <c r="E947" s="27">
        <f t="shared" si="80"/>
        <v>0</v>
      </c>
      <c r="F947" s="6">
        <v>0.49299999999999999</v>
      </c>
      <c r="G947" s="27">
        <f t="shared" si="81"/>
        <v>0</v>
      </c>
      <c r="H947" s="6">
        <v>3.9980000000000002</v>
      </c>
      <c r="I947" s="27">
        <f t="shared" si="82"/>
        <v>0</v>
      </c>
      <c r="J947" s="6">
        <v>0.68600000000000005</v>
      </c>
      <c r="K947" s="27">
        <f t="shared" si="83"/>
        <v>0</v>
      </c>
      <c r="L947" s="14">
        <v>0.71</v>
      </c>
    </row>
    <row r="948" spans="1:12" x14ac:dyDescent="0.3">
      <c r="A948" s="63"/>
      <c r="B948" s="22">
        <v>7</v>
      </c>
      <c r="C948" s="27"/>
      <c r="D948" s="6">
        <v>4.1749999999999998</v>
      </c>
      <c r="E948" s="27">
        <f t="shared" si="80"/>
        <v>0</v>
      </c>
      <c r="F948" s="6">
        <v>0.49299999999999999</v>
      </c>
      <c r="G948" s="27">
        <f t="shared" si="81"/>
        <v>0</v>
      </c>
      <c r="H948" s="6">
        <v>4.7539999999999996</v>
      </c>
      <c r="I948" s="27">
        <f t="shared" si="82"/>
        <v>0</v>
      </c>
      <c r="J948" s="6">
        <v>0.69499999999999995</v>
      </c>
      <c r="K948" s="27">
        <f t="shared" si="83"/>
        <v>0</v>
      </c>
      <c r="L948" s="14">
        <v>0.73</v>
      </c>
    </row>
    <row r="949" spans="1:12" x14ac:dyDescent="0.3">
      <c r="A949" s="63"/>
      <c r="B949" s="22">
        <v>8</v>
      </c>
      <c r="C949" s="27"/>
      <c r="D949" s="6">
        <v>4.1749999999999998</v>
      </c>
      <c r="E949" s="27">
        <f t="shared" si="80"/>
        <v>0</v>
      </c>
      <c r="F949" s="6">
        <v>0.49299999999999999</v>
      </c>
      <c r="G949" s="27">
        <f t="shared" si="81"/>
        <v>0</v>
      </c>
      <c r="H949" s="6">
        <v>5.4450000000000003</v>
      </c>
      <c r="I949" s="27">
        <f t="shared" si="82"/>
        <v>0</v>
      </c>
      <c r="J949" s="6">
        <v>0.70199999999999996</v>
      </c>
      <c r="K949" s="27">
        <f t="shared" si="83"/>
        <v>0</v>
      </c>
      <c r="L949" s="14">
        <v>0.75</v>
      </c>
    </row>
    <row r="950" spans="1:12" x14ac:dyDescent="0.3">
      <c r="A950" s="63"/>
      <c r="B950" s="22">
        <v>9</v>
      </c>
      <c r="C950" s="27"/>
      <c r="D950" s="6">
        <v>4.1749999999999998</v>
      </c>
      <c r="E950" s="27">
        <f t="shared" si="80"/>
        <v>0</v>
      </c>
      <c r="F950" s="6">
        <v>0.49299999999999999</v>
      </c>
      <c r="G950" s="27">
        <f t="shared" si="81"/>
        <v>0</v>
      </c>
      <c r="H950" s="6">
        <v>6.0750000000000002</v>
      </c>
      <c r="I950" s="27">
        <f t="shared" si="82"/>
        <v>0</v>
      </c>
      <c r="J950" s="6">
        <v>0.70799999999999996</v>
      </c>
      <c r="K950" s="27">
        <f t="shared" si="83"/>
        <v>0</v>
      </c>
      <c r="L950" s="14">
        <v>0.76</v>
      </c>
    </row>
    <row r="951" spans="1:12" x14ac:dyDescent="0.3">
      <c r="A951" s="63"/>
      <c r="B951" s="22">
        <v>10</v>
      </c>
      <c r="C951" s="27"/>
      <c r="D951" s="6">
        <v>4.1749999999999998</v>
      </c>
      <c r="E951" s="27">
        <f t="shared" si="80"/>
        <v>0</v>
      </c>
      <c r="F951" s="6">
        <v>0.49299999999999999</v>
      </c>
      <c r="G951" s="27">
        <f t="shared" si="81"/>
        <v>0</v>
      </c>
      <c r="H951" s="6">
        <v>6.65</v>
      </c>
      <c r="I951" s="27">
        <f t="shared" si="82"/>
        <v>0</v>
      </c>
      <c r="J951" s="6">
        <v>0.71299999999999997</v>
      </c>
      <c r="K951" s="27">
        <f t="shared" si="83"/>
        <v>0</v>
      </c>
      <c r="L951" s="14">
        <v>0.76</v>
      </c>
    </row>
    <row r="952" spans="1:12" x14ac:dyDescent="0.3">
      <c r="A952" s="63"/>
      <c r="B952" s="22">
        <v>11</v>
      </c>
      <c r="C952" s="27"/>
      <c r="D952" s="6">
        <v>4.1749999999999998</v>
      </c>
      <c r="E952" s="27">
        <f t="shared" si="80"/>
        <v>0</v>
      </c>
      <c r="F952" s="6">
        <v>0.49299999999999999</v>
      </c>
      <c r="G952" s="27">
        <f t="shared" si="81"/>
        <v>0</v>
      </c>
      <c r="H952" s="6">
        <v>7.1760000000000002</v>
      </c>
      <c r="I952" s="27">
        <f t="shared" si="82"/>
        <v>0</v>
      </c>
      <c r="J952" s="6">
        <v>0.71699999999999997</v>
      </c>
      <c r="K952" s="27">
        <f t="shared" si="83"/>
        <v>0</v>
      </c>
      <c r="L952" s="14">
        <v>0.76</v>
      </c>
    </row>
    <row r="953" spans="1:12" x14ac:dyDescent="0.3">
      <c r="A953" s="63"/>
      <c r="B953" s="22">
        <v>12</v>
      </c>
      <c r="C953" s="27"/>
      <c r="D953" s="6">
        <v>4.1749999999999998</v>
      </c>
      <c r="E953" s="27">
        <f t="shared" si="80"/>
        <v>0</v>
      </c>
      <c r="F953" s="6">
        <v>0.49299999999999999</v>
      </c>
      <c r="G953" s="27">
        <f t="shared" si="81"/>
        <v>0</v>
      </c>
      <c r="H953" s="6">
        <v>7.6550000000000002</v>
      </c>
      <c r="I953" s="27">
        <f t="shared" si="82"/>
        <v>0</v>
      </c>
      <c r="J953" s="6">
        <v>0.72</v>
      </c>
      <c r="K953" s="27">
        <f t="shared" si="83"/>
        <v>0</v>
      </c>
      <c r="L953" s="14">
        <v>0.77</v>
      </c>
    </row>
    <row r="954" spans="1:12" x14ac:dyDescent="0.3">
      <c r="A954" s="63"/>
      <c r="B954" s="22">
        <v>13</v>
      </c>
      <c r="C954" s="27"/>
      <c r="D954" s="6">
        <v>4.1749999999999998</v>
      </c>
      <c r="E954" s="27">
        <f t="shared" si="80"/>
        <v>0</v>
      </c>
      <c r="F954" s="6">
        <v>0.49299999999999999</v>
      </c>
      <c r="G954" s="27">
        <f t="shared" si="81"/>
        <v>0</v>
      </c>
      <c r="H954" s="6">
        <v>8.093</v>
      </c>
      <c r="I954" s="27">
        <f t="shared" si="82"/>
        <v>0</v>
      </c>
      <c r="J954" s="6">
        <v>0.72299999999999998</v>
      </c>
      <c r="K954" s="27">
        <f t="shared" si="83"/>
        <v>0</v>
      </c>
      <c r="L954" s="14">
        <v>0.77</v>
      </c>
    </row>
    <row r="955" spans="1:12" x14ac:dyDescent="0.3">
      <c r="A955" s="63"/>
      <c r="B955" s="22">
        <v>14</v>
      </c>
      <c r="C955" s="27"/>
      <c r="D955" s="6">
        <v>4.1749999999999998</v>
      </c>
      <c r="E955" s="27">
        <f t="shared" si="80"/>
        <v>0</v>
      </c>
      <c r="F955" s="6">
        <v>0.49299999999999999</v>
      </c>
      <c r="G955" s="27">
        <f t="shared" si="81"/>
        <v>0</v>
      </c>
      <c r="H955" s="6">
        <v>8.4930000000000003</v>
      </c>
      <c r="I955" s="27">
        <f t="shared" si="82"/>
        <v>0</v>
      </c>
      <c r="J955" s="6">
        <v>0.72499999999999998</v>
      </c>
      <c r="K955" s="27">
        <f t="shared" si="83"/>
        <v>0</v>
      </c>
      <c r="L955" s="14">
        <v>0.77</v>
      </c>
    </row>
    <row r="956" spans="1:12" ht="16.2" x14ac:dyDescent="0.3">
      <c r="A956" s="63"/>
      <c r="B956" s="22" t="s">
        <v>98</v>
      </c>
      <c r="C956" s="27"/>
      <c r="D956" s="6">
        <v>4.1749999999999998</v>
      </c>
      <c r="E956" s="27">
        <f t="shared" si="80"/>
        <v>0</v>
      </c>
      <c r="F956" s="6">
        <v>0.49299999999999999</v>
      </c>
      <c r="G956" s="27">
        <f t="shared" si="81"/>
        <v>0</v>
      </c>
      <c r="H956" s="6">
        <v>8.6839999999999993</v>
      </c>
      <c r="I956" s="27">
        <f t="shared" si="82"/>
        <v>0</v>
      </c>
      <c r="J956" s="6">
        <v>0.72499999999999998</v>
      </c>
      <c r="K956" s="27">
        <f t="shared" si="83"/>
        <v>0</v>
      </c>
      <c r="L956" s="14">
        <v>0.77</v>
      </c>
    </row>
    <row r="957" spans="1:12" x14ac:dyDescent="0.3">
      <c r="A957" s="63"/>
      <c r="B957" s="19" t="s">
        <v>93</v>
      </c>
      <c r="C957" s="5"/>
      <c r="D957" s="5"/>
      <c r="E957" s="5" t="s">
        <v>94</v>
      </c>
      <c r="F957" s="25">
        <f>SUM(E942:E956)</f>
        <v>0</v>
      </c>
      <c r="G957" s="5" t="s">
        <v>95</v>
      </c>
      <c r="H957" s="25">
        <f>SUM(G942:G956)</f>
        <v>0</v>
      </c>
      <c r="I957" s="5" t="s">
        <v>96</v>
      </c>
      <c r="J957" s="25">
        <f>SUM(I942:I956)</f>
        <v>0</v>
      </c>
      <c r="K957" s="5" t="s">
        <v>97</v>
      </c>
      <c r="L957" s="25">
        <f>SUM(K942:K956)</f>
        <v>0</v>
      </c>
    </row>
    <row r="958" spans="1:12" x14ac:dyDescent="0.3">
      <c r="A958" s="63"/>
      <c r="L958" s="13"/>
    </row>
    <row r="959" spans="1:12" x14ac:dyDescent="0.3">
      <c r="A959" s="63"/>
      <c r="B959" s="60" t="s">
        <v>105</v>
      </c>
      <c r="C959" s="61"/>
      <c r="D959" s="5" t="e">
        <f>(H957+L957)/(F957+J957)</f>
        <v>#DIV/0!</v>
      </c>
      <c r="L959" s="13"/>
    </row>
    <row r="960" spans="1:12" x14ac:dyDescent="0.3">
      <c r="A960" s="63"/>
      <c r="L960" s="13"/>
    </row>
    <row r="961" spans="1:12" x14ac:dyDescent="0.3">
      <c r="A961" s="63"/>
      <c r="B961" t="s">
        <v>66</v>
      </c>
      <c r="L961" s="13"/>
    </row>
    <row r="962" spans="1:12" x14ac:dyDescent="0.3">
      <c r="A962" s="63"/>
      <c r="B962" t="s">
        <v>108</v>
      </c>
      <c r="L962" s="13"/>
    </row>
    <row r="963" spans="1:12" x14ac:dyDescent="0.3">
      <c r="A963" s="63"/>
      <c r="B963" t="s">
        <v>109</v>
      </c>
      <c r="L963" s="13"/>
    </row>
    <row r="964" spans="1:12" x14ac:dyDescent="0.3">
      <c r="A964" s="63"/>
      <c r="B964" t="s">
        <v>110</v>
      </c>
      <c r="L964" s="13"/>
    </row>
    <row r="965" spans="1:12" x14ac:dyDescent="0.3">
      <c r="A965" s="63"/>
      <c r="B965" t="s">
        <v>111</v>
      </c>
      <c r="L965" s="13"/>
    </row>
    <row r="966" spans="1:12" ht="15" thickBot="1" x14ac:dyDescent="0.35">
      <c r="A966" s="64"/>
      <c r="B966" s="16" t="s">
        <v>112</v>
      </c>
      <c r="C966" s="16"/>
      <c r="D966" s="16"/>
      <c r="E966" s="16"/>
      <c r="F966" s="16"/>
      <c r="G966" s="16"/>
      <c r="H966" s="16"/>
      <c r="I966" s="16"/>
      <c r="J966" s="16"/>
      <c r="K966" s="16"/>
      <c r="L966" s="18"/>
    </row>
    <row r="969" spans="1:12" ht="15" thickBot="1" x14ac:dyDescent="0.35"/>
    <row r="970" spans="1:12" x14ac:dyDescent="0.3">
      <c r="A970" s="62">
        <v>8</v>
      </c>
      <c r="B970" s="54" t="s">
        <v>33</v>
      </c>
      <c r="C970" s="55"/>
      <c r="D970" s="55"/>
      <c r="E970" s="56"/>
    </row>
    <row r="971" spans="1:12" x14ac:dyDescent="0.3">
      <c r="A971" s="63"/>
      <c r="B971" s="57" t="s">
        <v>120</v>
      </c>
      <c r="C971" s="58"/>
      <c r="D971" s="58"/>
      <c r="E971" s="59"/>
    </row>
    <row r="972" spans="1:12" x14ac:dyDescent="0.3">
      <c r="A972" s="63"/>
      <c r="B972" s="11"/>
      <c r="C972" s="11"/>
      <c r="D972" s="11"/>
      <c r="E972" s="12"/>
    </row>
    <row r="973" spans="1:12" x14ac:dyDescent="0.3">
      <c r="A973" s="63"/>
      <c r="C973" s="11"/>
      <c r="D973" s="11"/>
      <c r="E973" s="12"/>
    </row>
    <row r="974" spans="1:12" x14ac:dyDescent="0.3">
      <c r="A974" s="63"/>
      <c r="E974" s="13"/>
    </row>
    <row r="975" spans="1:12" ht="16.2" x14ac:dyDescent="0.3">
      <c r="A975" s="63"/>
      <c r="B975" s="19" t="s">
        <v>34</v>
      </c>
      <c r="C975" s="25"/>
      <c r="D975" s="5" t="s">
        <v>35</v>
      </c>
      <c r="E975" s="26"/>
    </row>
    <row r="976" spans="1:12" x14ac:dyDescent="0.3">
      <c r="A976" s="63"/>
      <c r="B976" s="19" t="s">
        <v>36</v>
      </c>
      <c r="C976" s="5" t="s">
        <v>119</v>
      </c>
      <c r="D976" s="5" t="s">
        <v>29</v>
      </c>
      <c r="E976" s="26" t="e">
        <f>'Company Information'!$C$3</f>
        <v>#N/A</v>
      </c>
    </row>
    <row r="977" spans="1:5" x14ac:dyDescent="0.3">
      <c r="A977" s="63"/>
      <c r="B977" s="19" t="s">
        <v>37</v>
      </c>
      <c r="C977" s="25">
        <f>C839</f>
        <v>0</v>
      </c>
      <c r="D977" s="5" t="s">
        <v>38</v>
      </c>
      <c r="E977" s="25">
        <f>E839</f>
        <v>0</v>
      </c>
    </row>
    <row r="978" spans="1:5" x14ac:dyDescent="0.3">
      <c r="A978" s="63"/>
      <c r="B978" s="19" t="s">
        <v>39</v>
      </c>
      <c r="C978" s="25">
        <f>C840</f>
        <v>0</v>
      </c>
      <c r="D978" s="5" t="s">
        <v>40</v>
      </c>
      <c r="E978" s="25">
        <f>E840</f>
        <v>0</v>
      </c>
    </row>
    <row r="979" spans="1:5" x14ac:dyDescent="0.3">
      <c r="A979" s="63"/>
      <c r="B979" s="19" t="s">
        <v>41</v>
      </c>
      <c r="C979" s="25">
        <f>C841</f>
        <v>0</v>
      </c>
      <c r="D979" s="5" t="s">
        <v>42</v>
      </c>
      <c r="E979" s="25">
        <f>E841</f>
        <v>0</v>
      </c>
    </row>
    <row r="980" spans="1:5" x14ac:dyDescent="0.3">
      <c r="A980" s="63"/>
      <c r="B980" s="19"/>
      <c r="C980" s="5"/>
      <c r="D980" s="5" t="s">
        <v>43</v>
      </c>
      <c r="E980" s="25">
        <f>E842</f>
        <v>0</v>
      </c>
    </row>
    <row r="981" spans="1:5" x14ac:dyDescent="0.3">
      <c r="A981" s="63"/>
      <c r="E981" s="13"/>
    </row>
    <row r="982" spans="1:5" x14ac:dyDescent="0.3">
      <c r="A982" s="63"/>
      <c r="B982" s="60" t="s">
        <v>44</v>
      </c>
      <c r="C982" s="61"/>
      <c r="D982" s="6" t="s">
        <v>45</v>
      </c>
      <c r="E982" s="14" t="s">
        <v>46</v>
      </c>
    </row>
    <row r="983" spans="1:5" ht="16.2" x14ac:dyDescent="0.3">
      <c r="A983" s="63"/>
      <c r="B983" s="60"/>
      <c r="C983" s="61"/>
      <c r="D983" s="6" t="s">
        <v>48</v>
      </c>
      <c r="E983" s="14" t="s">
        <v>49</v>
      </c>
    </row>
    <row r="984" spans="1:5" x14ac:dyDescent="0.3">
      <c r="A984" s="63"/>
      <c r="B984" s="20">
        <v>1</v>
      </c>
      <c r="C984" s="5" t="s">
        <v>50</v>
      </c>
      <c r="D984" s="25"/>
      <c r="E984" s="26"/>
    </row>
    <row r="985" spans="1:5" x14ac:dyDescent="0.3">
      <c r="A985" s="63"/>
      <c r="B985" s="20"/>
      <c r="C985" s="5" t="s">
        <v>47</v>
      </c>
      <c r="D985" s="25"/>
      <c r="E985" s="26"/>
    </row>
    <row r="986" spans="1:5" ht="16.2" x14ac:dyDescent="0.3">
      <c r="A986" s="63"/>
      <c r="B986" s="20"/>
      <c r="C986" s="5" t="s">
        <v>121</v>
      </c>
      <c r="D986" s="25"/>
      <c r="E986" s="26"/>
    </row>
    <row r="987" spans="1:5" x14ac:dyDescent="0.3">
      <c r="A987" s="63"/>
      <c r="B987" s="20"/>
      <c r="C987" s="5" t="s">
        <v>51</v>
      </c>
      <c r="D987" s="25">
        <f>D985-D986</f>
        <v>0</v>
      </c>
      <c r="E987" s="26">
        <f>E985-E986</f>
        <v>0</v>
      </c>
    </row>
    <row r="988" spans="1:5" x14ac:dyDescent="0.3">
      <c r="A988" s="63"/>
      <c r="B988" s="20">
        <v>2</v>
      </c>
      <c r="C988" s="5" t="s">
        <v>56</v>
      </c>
      <c r="D988" s="25"/>
      <c r="E988" s="26"/>
    </row>
    <row r="989" spans="1:5" x14ac:dyDescent="0.3">
      <c r="A989" s="63"/>
      <c r="B989" s="20">
        <v>3</v>
      </c>
      <c r="C989" s="10" t="s">
        <v>122</v>
      </c>
      <c r="D989" s="25">
        <f>D987+D988</f>
        <v>0</v>
      </c>
      <c r="E989" s="29">
        <f>E987+E988</f>
        <v>0</v>
      </c>
    </row>
    <row r="990" spans="1:5" x14ac:dyDescent="0.3">
      <c r="A990" s="63"/>
      <c r="B990" s="20">
        <v>4</v>
      </c>
      <c r="C990" s="10" t="s">
        <v>55</v>
      </c>
      <c r="D990" s="65"/>
      <c r="E990" s="66"/>
    </row>
    <row r="991" spans="1:5" x14ac:dyDescent="0.3">
      <c r="A991" s="63"/>
      <c r="B991" s="20">
        <v>5</v>
      </c>
      <c r="C991" s="10" t="s">
        <v>54</v>
      </c>
      <c r="D991" s="65"/>
      <c r="E991" s="66"/>
    </row>
    <row r="992" spans="1:5" x14ac:dyDescent="0.3">
      <c r="A992" s="63"/>
      <c r="B992" s="20">
        <v>6</v>
      </c>
      <c r="C992" s="10" t="s">
        <v>53</v>
      </c>
      <c r="D992" s="65"/>
      <c r="E992" s="66"/>
    </row>
    <row r="993" spans="1:5" x14ac:dyDescent="0.3">
      <c r="A993" s="63"/>
      <c r="B993" s="20">
        <v>7</v>
      </c>
      <c r="C993" s="5" t="s">
        <v>52</v>
      </c>
      <c r="D993" s="65"/>
      <c r="E993" s="66"/>
    </row>
    <row r="994" spans="1:5" ht="43.2" x14ac:dyDescent="0.3">
      <c r="A994" s="63"/>
      <c r="B994" s="20">
        <v>8</v>
      </c>
      <c r="C994" s="7" t="s">
        <v>74</v>
      </c>
      <c r="D994" s="65" t="e">
        <f>E989/(D989-D992)</f>
        <v>#DIV/0!</v>
      </c>
      <c r="E994" s="66"/>
    </row>
    <row r="995" spans="1:5" ht="57.6" x14ac:dyDescent="0.3">
      <c r="A995" s="63"/>
      <c r="B995" s="20">
        <v>9</v>
      </c>
      <c r="C995" s="7" t="s">
        <v>73</v>
      </c>
      <c r="D995" s="65"/>
      <c r="E995" s="66"/>
    </row>
    <row r="996" spans="1:5" x14ac:dyDescent="0.3">
      <c r="A996" s="63"/>
      <c r="B996" s="19">
        <v>10</v>
      </c>
      <c r="C996" s="5" t="s">
        <v>72</v>
      </c>
      <c r="D996" s="67" t="e">
        <f>IF(D995&gt;=10000,100%,INDEX(B1013:E1018,MATCH(D995,C1013:C1018,-1),3))</f>
        <v>#N/A</v>
      </c>
      <c r="E996" s="68"/>
    </row>
    <row r="997" spans="1:5" ht="72" x14ac:dyDescent="0.3">
      <c r="A997" s="63"/>
      <c r="B997" s="20">
        <v>11</v>
      </c>
      <c r="C997" s="7" t="s">
        <v>71</v>
      </c>
      <c r="D997" s="69" t="e">
        <f>IF(D995&gt;=500,D994+(1-D996),D994)</f>
        <v>#DIV/0!</v>
      </c>
      <c r="E997" s="66"/>
    </row>
    <row r="998" spans="1:5" ht="43.2" x14ac:dyDescent="0.3">
      <c r="A998" s="63"/>
      <c r="B998" s="20">
        <v>12</v>
      </c>
      <c r="C998" s="7" t="s">
        <v>130</v>
      </c>
      <c r="D998" s="65" t="e">
        <f>(D989-D992)*D997</f>
        <v>#DIV/0!</v>
      </c>
      <c r="E998" s="66"/>
    </row>
    <row r="999" spans="1:5" ht="43.2" x14ac:dyDescent="0.3">
      <c r="A999" s="63"/>
      <c r="B999" s="20">
        <v>13</v>
      </c>
      <c r="C999" s="7" t="s">
        <v>129</v>
      </c>
      <c r="D999" s="65">
        <f>IF(D995&gt;500,IF(D997&gt;D993,0,D989-D992-D998/D993),0)</f>
        <v>0</v>
      </c>
      <c r="E999" s="66"/>
    </row>
    <row r="1000" spans="1:5" x14ac:dyDescent="0.3">
      <c r="A1000" s="63"/>
      <c r="D1000" s="9"/>
      <c r="E1000" s="15"/>
    </row>
    <row r="1001" spans="1:5" ht="15" customHeight="1" x14ac:dyDescent="0.3">
      <c r="A1001" s="63"/>
      <c r="B1001" s="70" t="s">
        <v>75</v>
      </c>
      <c r="C1001" s="70"/>
      <c r="D1001" s="70"/>
      <c r="E1001" s="71"/>
    </row>
    <row r="1002" spans="1:5" x14ac:dyDescent="0.3">
      <c r="A1002" s="63"/>
      <c r="D1002" s="9"/>
      <c r="E1002" s="15"/>
    </row>
    <row r="1003" spans="1:5" ht="15" customHeight="1" x14ac:dyDescent="0.3">
      <c r="A1003" s="63"/>
      <c r="B1003" s="50" t="s">
        <v>76</v>
      </c>
      <c r="C1003" s="72"/>
      <c r="D1003" s="72"/>
      <c r="E1003" s="73"/>
    </row>
    <row r="1004" spans="1:5" x14ac:dyDescent="0.3">
      <c r="A1004" s="63"/>
      <c r="D1004" s="9"/>
      <c r="E1004" s="15"/>
    </row>
    <row r="1005" spans="1:5" x14ac:dyDescent="0.3">
      <c r="A1005" s="63"/>
      <c r="D1005" s="23" t="s">
        <v>80</v>
      </c>
      <c r="E1005" s="27"/>
    </row>
    <row r="1006" spans="1:5" x14ac:dyDescent="0.3">
      <c r="A1006" s="63"/>
      <c r="D1006" s="6" t="s">
        <v>77</v>
      </c>
      <c r="E1006" s="27"/>
    </row>
    <row r="1007" spans="1:5" x14ac:dyDescent="0.3">
      <c r="A1007" s="63"/>
      <c r="D1007" s="23" t="s">
        <v>78</v>
      </c>
      <c r="E1007" s="27"/>
    </row>
    <row r="1008" spans="1:5" x14ac:dyDescent="0.3">
      <c r="A1008" s="63"/>
      <c r="D1008" s="6" t="s">
        <v>79</v>
      </c>
      <c r="E1008" s="27"/>
    </row>
    <row r="1009" spans="1:5" x14ac:dyDescent="0.3">
      <c r="A1009" s="63"/>
      <c r="E1009" s="13"/>
    </row>
    <row r="1010" spans="1:5" x14ac:dyDescent="0.3">
      <c r="A1010" s="63"/>
      <c r="C1010" s="58" t="s">
        <v>57</v>
      </c>
      <c r="D1010" s="58"/>
      <c r="E1010" s="13"/>
    </row>
    <row r="1011" spans="1:5" x14ac:dyDescent="0.3">
      <c r="A1011" s="63"/>
      <c r="C1011" s="58" t="s">
        <v>58</v>
      </c>
      <c r="D1011" s="58"/>
      <c r="E1011" s="13"/>
    </row>
    <row r="1012" spans="1:5" x14ac:dyDescent="0.3">
      <c r="A1012" s="63"/>
      <c r="C1012" s="4" t="s">
        <v>60</v>
      </c>
      <c r="D1012" s="4" t="s">
        <v>70</v>
      </c>
      <c r="E1012" s="4" t="s">
        <v>157</v>
      </c>
    </row>
    <row r="1013" spans="1:5" x14ac:dyDescent="0.3">
      <c r="A1013" s="63"/>
      <c r="C1013" s="5" t="s">
        <v>61</v>
      </c>
      <c r="D1013" s="8">
        <v>1</v>
      </c>
      <c r="E1013" s="8">
        <f>1-D1013</f>
        <v>0</v>
      </c>
    </row>
    <row r="1014" spans="1:5" x14ac:dyDescent="0.3">
      <c r="A1014" s="63"/>
      <c r="C1014" s="5" t="s">
        <v>62</v>
      </c>
      <c r="D1014" s="8">
        <v>0.95</v>
      </c>
      <c r="E1014" s="8">
        <f t="shared" ref="E1014:E1017" si="84">1-D1014</f>
        <v>5.0000000000000044E-2</v>
      </c>
    </row>
    <row r="1015" spans="1:5" x14ac:dyDescent="0.3">
      <c r="A1015" s="63"/>
      <c r="C1015" s="5" t="s">
        <v>63</v>
      </c>
      <c r="D1015" s="8">
        <v>0.92500000000000004</v>
      </c>
      <c r="E1015" s="8">
        <f t="shared" si="84"/>
        <v>7.4999999999999956E-2</v>
      </c>
    </row>
    <row r="1016" spans="1:5" x14ac:dyDescent="0.3">
      <c r="A1016" s="63"/>
      <c r="C1016" s="5" t="s">
        <v>64</v>
      </c>
      <c r="D1016" s="8">
        <v>0.9</v>
      </c>
      <c r="E1016" s="8">
        <f t="shared" si="84"/>
        <v>9.9999999999999978E-2</v>
      </c>
    </row>
    <row r="1017" spans="1:5" x14ac:dyDescent="0.3">
      <c r="A1017" s="63"/>
      <c r="C1017" s="5" t="s">
        <v>65</v>
      </c>
      <c r="D1017" s="8">
        <v>0.85</v>
      </c>
      <c r="E1017" s="8">
        <f t="shared" si="84"/>
        <v>0.15000000000000002</v>
      </c>
    </row>
    <row r="1018" spans="1:5" x14ac:dyDescent="0.3">
      <c r="A1018" s="63"/>
      <c r="C1018" s="61" t="s">
        <v>59</v>
      </c>
      <c r="D1018" s="61"/>
      <c r="E1018" s="8" t="s">
        <v>24</v>
      </c>
    </row>
    <row r="1019" spans="1:5" x14ac:dyDescent="0.3">
      <c r="A1019" s="63"/>
      <c r="C1019" s="9"/>
      <c r="D1019" s="9"/>
      <c r="E1019" s="13"/>
    </row>
    <row r="1020" spans="1:5" x14ac:dyDescent="0.3">
      <c r="A1020" s="63"/>
      <c r="B1020" t="s">
        <v>66</v>
      </c>
      <c r="C1020" s="9"/>
      <c r="D1020" s="9"/>
      <c r="E1020" s="13"/>
    </row>
    <row r="1021" spans="1:5" x14ac:dyDescent="0.3">
      <c r="A1021" s="63"/>
      <c r="B1021" t="s">
        <v>67</v>
      </c>
      <c r="C1021" s="9"/>
      <c r="D1021" s="9"/>
      <c r="E1021" s="13"/>
    </row>
    <row r="1022" spans="1:5" x14ac:dyDescent="0.3">
      <c r="A1022" s="63"/>
      <c r="B1022" t="s">
        <v>68</v>
      </c>
      <c r="C1022" s="9"/>
      <c r="D1022" s="9"/>
      <c r="E1022" s="13"/>
    </row>
    <row r="1023" spans="1:5" x14ac:dyDescent="0.3">
      <c r="A1023" s="63"/>
      <c r="B1023" t="s">
        <v>69</v>
      </c>
      <c r="C1023" s="9"/>
      <c r="D1023" s="9"/>
      <c r="E1023" s="13"/>
    </row>
    <row r="1024" spans="1:5" ht="15" thickBot="1" x14ac:dyDescent="0.35">
      <c r="A1024" s="63"/>
      <c r="B1024" s="16" t="s">
        <v>81</v>
      </c>
      <c r="C1024" s="17"/>
      <c r="D1024" s="17"/>
      <c r="E1024" s="18"/>
    </row>
    <row r="1025" spans="1:12" ht="15" thickBot="1" x14ac:dyDescent="0.35">
      <c r="A1025" s="63"/>
      <c r="C1025" s="9"/>
      <c r="D1025" s="9"/>
    </row>
    <row r="1026" spans="1:12" x14ac:dyDescent="0.3">
      <c r="A1026" s="63"/>
      <c r="B1026" s="54" t="s">
        <v>83</v>
      </c>
      <c r="C1026" s="55"/>
      <c r="D1026" s="55"/>
      <c r="E1026" s="55"/>
      <c r="F1026" s="55"/>
      <c r="G1026" s="55"/>
      <c r="H1026" s="55"/>
      <c r="I1026" s="55"/>
      <c r="J1026" s="55"/>
      <c r="K1026" s="55"/>
      <c r="L1026" s="56"/>
    </row>
    <row r="1027" spans="1:12" x14ac:dyDescent="0.3">
      <c r="A1027" s="63"/>
      <c r="B1027" s="57" t="s">
        <v>120</v>
      </c>
      <c r="C1027" s="58"/>
      <c r="D1027" s="58"/>
      <c r="E1027" s="58"/>
      <c r="F1027" s="58"/>
      <c r="G1027" s="58"/>
      <c r="H1027" s="58"/>
      <c r="I1027" s="58"/>
      <c r="J1027" s="58"/>
      <c r="K1027" s="58"/>
      <c r="L1027" s="59"/>
    </row>
    <row r="1028" spans="1:12" x14ac:dyDescent="0.3">
      <c r="A1028" s="63"/>
      <c r="B1028" s="11"/>
      <c r="C1028" s="11"/>
      <c r="D1028" s="11"/>
      <c r="E1028" s="11"/>
      <c r="L1028" s="13"/>
    </row>
    <row r="1029" spans="1:12" x14ac:dyDescent="0.3">
      <c r="A1029" s="63"/>
      <c r="B1029" s="21" t="s">
        <v>82</v>
      </c>
      <c r="C1029" s="11"/>
      <c r="D1029" s="11"/>
      <c r="E1029" s="11"/>
      <c r="L1029" s="13"/>
    </row>
    <row r="1030" spans="1:12" x14ac:dyDescent="0.3">
      <c r="A1030" s="63"/>
      <c r="L1030" s="13"/>
    </row>
    <row r="1031" spans="1:12" ht="16.2" x14ac:dyDescent="0.3">
      <c r="A1031" s="63"/>
      <c r="B1031" s="19" t="s">
        <v>34</v>
      </c>
      <c r="C1031" s="5">
        <f>C975</f>
        <v>0</v>
      </c>
      <c r="D1031" s="5" t="s">
        <v>35</v>
      </c>
      <c r="E1031" s="5">
        <f t="shared" ref="E1031:E1036" si="85">E975</f>
        <v>0</v>
      </c>
      <c r="L1031" s="13"/>
    </row>
    <row r="1032" spans="1:12" x14ac:dyDescent="0.3">
      <c r="A1032" s="63"/>
      <c r="B1032" s="19" t="s">
        <v>36</v>
      </c>
      <c r="C1032" s="5" t="str">
        <f>C976</f>
        <v>Nevada</v>
      </c>
      <c r="D1032" s="5" t="s">
        <v>29</v>
      </c>
      <c r="E1032" s="5" t="e">
        <f t="shared" si="85"/>
        <v>#N/A</v>
      </c>
      <c r="L1032" s="13"/>
    </row>
    <row r="1033" spans="1:12" x14ac:dyDescent="0.3">
      <c r="A1033" s="63"/>
      <c r="B1033" s="19" t="s">
        <v>37</v>
      </c>
      <c r="C1033" s="5">
        <f>C977</f>
        <v>0</v>
      </c>
      <c r="D1033" s="5" t="s">
        <v>38</v>
      </c>
      <c r="E1033" s="5">
        <f t="shared" si="85"/>
        <v>0</v>
      </c>
      <c r="L1033" s="13"/>
    </row>
    <row r="1034" spans="1:12" x14ac:dyDescent="0.3">
      <c r="A1034" s="63"/>
      <c r="B1034" s="19" t="s">
        <v>39</v>
      </c>
      <c r="C1034" s="5">
        <f>C978</f>
        <v>0</v>
      </c>
      <c r="D1034" s="5" t="s">
        <v>40</v>
      </c>
      <c r="E1034" s="5">
        <f t="shared" si="85"/>
        <v>0</v>
      </c>
      <c r="L1034" s="13"/>
    </row>
    <row r="1035" spans="1:12" x14ac:dyDescent="0.3">
      <c r="A1035" s="63"/>
      <c r="B1035" s="19" t="s">
        <v>41</v>
      </c>
      <c r="C1035" s="5">
        <f>C979</f>
        <v>0</v>
      </c>
      <c r="D1035" s="5" t="s">
        <v>42</v>
      </c>
      <c r="E1035" s="5">
        <f t="shared" si="85"/>
        <v>0</v>
      </c>
      <c r="L1035" s="13"/>
    </row>
    <row r="1036" spans="1:12" x14ac:dyDescent="0.3">
      <c r="A1036" s="63"/>
      <c r="B1036" s="19"/>
      <c r="C1036" s="5"/>
      <c r="D1036" s="5" t="s">
        <v>43</v>
      </c>
      <c r="E1036" s="5">
        <f t="shared" si="85"/>
        <v>0</v>
      </c>
      <c r="L1036" s="13"/>
    </row>
    <row r="1037" spans="1:12" x14ac:dyDescent="0.3">
      <c r="A1037" s="63"/>
      <c r="L1037" s="13"/>
    </row>
    <row r="1038" spans="1:12" ht="16.2" x14ac:dyDescent="0.3">
      <c r="A1038" s="63"/>
      <c r="B1038" s="22" t="s">
        <v>84</v>
      </c>
      <c r="C1038" s="6" t="s">
        <v>99</v>
      </c>
      <c r="D1038" s="6" t="s">
        <v>85</v>
      </c>
      <c r="E1038" s="6" t="s">
        <v>86</v>
      </c>
      <c r="F1038" s="6" t="s">
        <v>87</v>
      </c>
      <c r="G1038" s="6" t="s">
        <v>88</v>
      </c>
      <c r="H1038" s="6" t="s">
        <v>89</v>
      </c>
      <c r="I1038" s="6" t="s">
        <v>90</v>
      </c>
      <c r="J1038" s="6" t="s">
        <v>91</v>
      </c>
      <c r="K1038" s="6" t="s">
        <v>92</v>
      </c>
      <c r="L1038" s="14" t="s">
        <v>100</v>
      </c>
    </row>
    <row r="1039" spans="1:12" x14ac:dyDescent="0.3">
      <c r="A1039" s="63"/>
      <c r="B1039" s="22" t="s">
        <v>15</v>
      </c>
      <c r="C1039" s="6" t="s">
        <v>101</v>
      </c>
      <c r="D1039" s="6" t="s">
        <v>102</v>
      </c>
      <c r="E1039" s="6"/>
      <c r="F1039" s="6" t="s">
        <v>102</v>
      </c>
      <c r="G1039" s="6"/>
      <c r="H1039" s="6" t="s">
        <v>102</v>
      </c>
      <c r="I1039" s="6"/>
      <c r="J1039" s="6" t="s">
        <v>103</v>
      </c>
      <c r="K1039" s="6"/>
      <c r="L1039" s="14" t="s">
        <v>104</v>
      </c>
    </row>
    <row r="1040" spans="1:12" x14ac:dyDescent="0.3">
      <c r="A1040" s="63"/>
      <c r="B1040" s="22">
        <v>1</v>
      </c>
      <c r="C1040" s="27"/>
      <c r="D1040" s="6">
        <v>2.77</v>
      </c>
      <c r="E1040" s="27">
        <f>C1040*D1040</f>
        <v>0</v>
      </c>
      <c r="F1040" s="6">
        <v>0.50700000000000001</v>
      </c>
      <c r="G1040" s="27">
        <f>-E1040*F1040</f>
        <v>0</v>
      </c>
      <c r="H1040" s="6">
        <v>0</v>
      </c>
      <c r="I1040" s="27">
        <f>C1040*H1040</f>
        <v>0</v>
      </c>
      <c r="J1040" s="6">
        <v>0</v>
      </c>
      <c r="K1040" s="27">
        <f>I1040*J1040</f>
        <v>0</v>
      </c>
      <c r="L1040" s="14">
        <v>0.46</v>
      </c>
    </row>
    <row r="1041" spans="1:12" x14ac:dyDescent="0.3">
      <c r="A1041" s="63"/>
      <c r="B1041" s="22">
        <v>2</v>
      </c>
      <c r="C1041" s="27"/>
      <c r="D1041" s="6">
        <v>4.1749999999999998</v>
      </c>
      <c r="E1041" s="27">
        <f t="shared" ref="E1041:E1054" si="86">C1041*D1041</f>
        <v>0</v>
      </c>
      <c r="F1041" s="6">
        <v>0.56699999999999995</v>
      </c>
      <c r="G1041" s="27">
        <f t="shared" ref="G1041:G1054" si="87">-E1041*F1041</f>
        <v>0</v>
      </c>
      <c r="H1041" s="6">
        <v>0</v>
      </c>
      <c r="I1041" s="27">
        <f t="shared" ref="I1041:I1054" si="88">C1041*H1041</f>
        <v>0</v>
      </c>
      <c r="J1041" s="6">
        <v>0</v>
      </c>
      <c r="K1041" s="27">
        <f t="shared" ref="K1041:K1054" si="89">I1041*J1041</f>
        <v>0</v>
      </c>
      <c r="L1041" s="14">
        <v>0.63</v>
      </c>
    </row>
    <row r="1042" spans="1:12" x14ac:dyDescent="0.3">
      <c r="A1042" s="63"/>
      <c r="B1042" s="22">
        <v>3</v>
      </c>
      <c r="C1042" s="27"/>
      <c r="D1042" s="6">
        <v>4.1749999999999998</v>
      </c>
      <c r="E1042" s="27">
        <f t="shared" si="86"/>
        <v>0</v>
      </c>
      <c r="F1042" s="6">
        <v>0.56699999999999995</v>
      </c>
      <c r="G1042" s="27">
        <f t="shared" si="87"/>
        <v>0</v>
      </c>
      <c r="H1042" s="6">
        <v>1.194</v>
      </c>
      <c r="I1042" s="27">
        <f t="shared" si="88"/>
        <v>0</v>
      </c>
      <c r="J1042" s="6">
        <v>0.75900000000000001</v>
      </c>
      <c r="K1042" s="27">
        <f t="shared" si="89"/>
        <v>0</v>
      </c>
      <c r="L1042" s="14">
        <v>0.75</v>
      </c>
    </row>
    <row r="1043" spans="1:12" x14ac:dyDescent="0.3">
      <c r="A1043" s="63"/>
      <c r="B1043" s="22">
        <v>4</v>
      </c>
      <c r="C1043" s="27"/>
      <c r="D1043" s="6">
        <v>4.1749999999999998</v>
      </c>
      <c r="E1043" s="27">
        <f t="shared" si="86"/>
        <v>0</v>
      </c>
      <c r="F1043" s="6">
        <v>0.56699999999999995</v>
      </c>
      <c r="G1043" s="27">
        <f t="shared" si="87"/>
        <v>0</v>
      </c>
      <c r="H1043" s="6">
        <v>2.2450000000000001</v>
      </c>
      <c r="I1043" s="27">
        <f t="shared" si="88"/>
        <v>0</v>
      </c>
      <c r="J1043" s="6">
        <v>0.77100000000000002</v>
      </c>
      <c r="K1043" s="27">
        <f t="shared" si="89"/>
        <v>0</v>
      </c>
      <c r="L1043" s="14">
        <v>0.77</v>
      </c>
    </row>
    <row r="1044" spans="1:12" x14ac:dyDescent="0.3">
      <c r="A1044" s="63"/>
      <c r="B1044" s="22">
        <v>5</v>
      </c>
      <c r="C1044" s="27"/>
      <c r="D1044" s="6">
        <v>4.1749999999999998</v>
      </c>
      <c r="E1044" s="27">
        <f t="shared" si="86"/>
        <v>0</v>
      </c>
      <c r="F1044" s="6">
        <v>0.56699999999999995</v>
      </c>
      <c r="G1044" s="27">
        <f t="shared" si="87"/>
        <v>0</v>
      </c>
      <c r="H1044" s="6">
        <v>3.17</v>
      </c>
      <c r="I1044" s="27">
        <f t="shared" si="88"/>
        <v>0</v>
      </c>
      <c r="J1044" s="6">
        <v>0.78200000000000003</v>
      </c>
      <c r="K1044" s="27">
        <f t="shared" si="89"/>
        <v>0</v>
      </c>
      <c r="L1044" s="14">
        <v>0.8</v>
      </c>
    </row>
    <row r="1045" spans="1:12" x14ac:dyDescent="0.3">
      <c r="A1045" s="63"/>
      <c r="B1045" s="22">
        <v>6</v>
      </c>
      <c r="C1045" s="27"/>
      <c r="D1045" s="6">
        <v>4.1749999999999998</v>
      </c>
      <c r="E1045" s="27">
        <f t="shared" si="86"/>
        <v>0</v>
      </c>
      <c r="F1045" s="6">
        <v>0.56699999999999995</v>
      </c>
      <c r="G1045" s="27">
        <f t="shared" si="87"/>
        <v>0</v>
      </c>
      <c r="H1045" s="6">
        <v>3.9980000000000002</v>
      </c>
      <c r="I1045" s="27">
        <f t="shared" si="88"/>
        <v>0</v>
      </c>
      <c r="J1045" s="6">
        <v>0.79200000000000004</v>
      </c>
      <c r="K1045" s="27">
        <f t="shared" si="89"/>
        <v>0</v>
      </c>
      <c r="L1045" s="14">
        <v>0.82</v>
      </c>
    </row>
    <row r="1046" spans="1:12" x14ac:dyDescent="0.3">
      <c r="A1046" s="63"/>
      <c r="B1046" s="22">
        <v>7</v>
      </c>
      <c r="C1046" s="27"/>
      <c r="D1046" s="6">
        <v>4.1749999999999998</v>
      </c>
      <c r="E1046" s="27">
        <f t="shared" si="86"/>
        <v>0</v>
      </c>
      <c r="F1046" s="6">
        <v>0.56699999999999995</v>
      </c>
      <c r="G1046" s="27">
        <f t="shared" si="87"/>
        <v>0</v>
      </c>
      <c r="H1046" s="6">
        <v>4.7539999999999996</v>
      </c>
      <c r="I1046" s="27">
        <f t="shared" si="88"/>
        <v>0</v>
      </c>
      <c r="J1046" s="6">
        <v>0.80200000000000005</v>
      </c>
      <c r="K1046" s="27">
        <f t="shared" si="89"/>
        <v>0</v>
      </c>
      <c r="L1046" s="14">
        <v>0.84</v>
      </c>
    </row>
    <row r="1047" spans="1:12" x14ac:dyDescent="0.3">
      <c r="A1047" s="63"/>
      <c r="B1047" s="22">
        <v>8</v>
      </c>
      <c r="C1047" s="27"/>
      <c r="D1047" s="6">
        <v>4.1749999999999998</v>
      </c>
      <c r="E1047" s="27">
        <f t="shared" si="86"/>
        <v>0</v>
      </c>
      <c r="F1047" s="6">
        <v>0.56699999999999995</v>
      </c>
      <c r="G1047" s="27">
        <f t="shared" si="87"/>
        <v>0</v>
      </c>
      <c r="H1047" s="6">
        <v>5.4450000000000003</v>
      </c>
      <c r="I1047" s="27">
        <f t="shared" si="88"/>
        <v>0</v>
      </c>
      <c r="J1047" s="6">
        <v>0.81100000000000005</v>
      </c>
      <c r="K1047" s="27">
        <f t="shared" si="89"/>
        <v>0</v>
      </c>
      <c r="L1047" s="14">
        <v>0.87</v>
      </c>
    </row>
    <row r="1048" spans="1:12" x14ac:dyDescent="0.3">
      <c r="A1048" s="63"/>
      <c r="B1048" s="22">
        <v>9</v>
      </c>
      <c r="C1048" s="27"/>
      <c r="D1048" s="6">
        <v>4.1749999999999998</v>
      </c>
      <c r="E1048" s="27">
        <f t="shared" si="86"/>
        <v>0</v>
      </c>
      <c r="F1048" s="6">
        <v>0.56699999999999995</v>
      </c>
      <c r="G1048" s="27">
        <f t="shared" si="87"/>
        <v>0</v>
      </c>
      <c r="H1048" s="6">
        <v>6.0750000000000002</v>
      </c>
      <c r="I1048" s="27">
        <f t="shared" si="88"/>
        <v>0</v>
      </c>
      <c r="J1048" s="6">
        <v>0.81799999999999995</v>
      </c>
      <c r="K1048" s="27">
        <f t="shared" si="89"/>
        <v>0</v>
      </c>
      <c r="L1048" s="14">
        <v>0.88</v>
      </c>
    </row>
    <row r="1049" spans="1:12" x14ac:dyDescent="0.3">
      <c r="A1049" s="63"/>
      <c r="B1049" s="22">
        <v>10</v>
      </c>
      <c r="C1049" s="27"/>
      <c r="D1049" s="6">
        <v>4.1749999999999998</v>
      </c>
      <c r="E1049" s="27">
        <f t="shared" si="86"/>
        <v>0</v>
      </c>
      <c r="F1049" s="6">
        <v>0.56699999999999995</v>
      </c>
      <c r="G1049" s="27">
        <f t="shared" si="87"/>
        <v>0</v>
      </c>
      <c r="H1049" s="6">
        <v>6.65</v>
      </c>
      <c r="I1049" s="27">
        <f t="shared" si="88"/>
        <v>0</v>
      </c>
      <c r="J1049" s="6">
        <v>0.82399999999999995</v>
      </c>
      <c r="K1049" s="27">
        <f t="shared" si="89"/>
        <v>0</v>
      </c>
      <c r="L1049" s="14">
        <v>0.88</v>
      </c>
    </row>
    <row r="1050" spans="1:12" x14ac:dyDescent="0.3">
      <c r="A1050" s="63"/>
      <c r="B1050" s="22">
        <v>11</v>
      </c>
      <c r="C1050" s="27"/>
      <c r="D1050" s="6">
        <v>4.1749999999999998</v>
      </c>
      <c r="E1050" s="27">
        <f t="shared" si="86"/>
        <v>0</v>
      </c>
      <c r="F1050" s="6">
        <v>0.56699999999999995</v>
      </c>
      <c r="G1050" s="27">
        <f t="shared" si="87"/>
        <v>0</v>
      </c>
      <c r="H1050" s="6">
        <v>7.1760000000000002</v>
      </c>
      <c r="I1050" s="27">
        <f t="shared" si="88"/>
        <v>0</v>
      </c>
      <c r="J1050" s="6">
        <v>0.82799999999999996</v>
      </c>
      <c r="K1050" s="27">
        <f t="shared" si="89"/>
        <v>0</v>
      </c>
      <c r="L1050" s="14">
        <v>0.88</v>
      </c>
    </row>
    <row r="1051" spans="1:12" x14ac:dyDescent="0.3">
      <c r="A1051" s="63"/>
      <c r="B1051" s="22">
        <v>12</v>
      </c>
      <c r="C1051" s="27"/>
      <c r="D1051" s="6">
        <v>4.1749999999999998</v>
      </c>
      <c r="E1051" s="27">
        <f t="shared" si="86"/>
        <v>0</v>
      </c>
      <c r="F1051" s="6">
        <v>0.56699999999999995</v>
      </c>
      <c r="G1051" s="27">
        <f t="shared" si="87"/>
        <v>0</v>
      </c>
      <c r="H1051" s="6">
        <v>7.6550000000000002</v>
      </c>
      <c r="I1051" s="27">
        <f t="shared" si="88"/>
        <v>0</v>
      </c>
      <c r="J1051" s="6">
        <v>0.83099999999999996</v>
      </c>
      <c r="K1051" s="27">
        <f t="shared" si="89"/>
        <v>0</v>
      </c>
      <c r="L1051" s="14">
        <v>0.88</v>
      </c>
    </row>
    <row r="1052" spans="1:12" x14ac:dyDescent="0.3">
      <c r="A1052" s="63"/>
      <c r="B1052" s="22">
        <v>13</v>
      </c>
      <c r="C1052" s="27"/>
      <c r="D1052" s="6">
        <v>4.1749999999999998</v>
      </c>
      <c r="E1052" s="27">
        <f t="shared" si="86"/>
        <v>0</v>
      </c>
      <c r="F1052" s="6">
        <v>0.56699999999999995</v>
      </c>
      <c r="G1052" s="27">
        <f t="shared" si="87"/>
        <v>0</v>
      </c>
      <c r="H1052" s="6">
        <v>8.093</v>
      </c>
      <c r="I1052" s="27">
        <f t="shared" si="88"/>
        <v>0</v>
      </c>
      <c r="J1052" s="6">
        <v>0.83399999999999996</v>
      </c>
      <c r="K1052" s="27">
        <f t="shared" si="89"/>
        <v>0</v>
      </c>
      <c r="L1052" s="14">
        <v>0.89</v>
      </c>
    </row>
    <row r="1053" spans="1:12" x14ac:dyDescent="0.3">
      <c r="A1053" s="63"/>
      <c r="B1053" s="22">
        <v>14</v>
      </c>
      <c r="C1053" s="27"/>
      <c r="D1053" s="6">
        <v>4.1749999999999998</v>
      </c>
      <c r="E1053" s="27">
        <f t="shared" si="86"/>
        <v>0</v>
      </c>
      <c r="F1053" s="6">
        <v>0.56699999999999995</v>
      </c>
      <c r="G1053" s="27">
        <f t="shared" si="87"/>
        <v>0</v>
      </c>
      <c r="H1053" s="6">
        <v>8.4930000000000003</v>
      </c>
      <c r="I1053" s="27">
        <f t="shared" si="88"/>
        <v>0</v>
      </c>
      <c r="J1053" s="6">
        <v>0.83699999999999997</v>
      </c>
      <c r="K1053" s="27">
        <f t="shared" si="89"/>
        <v>0</v>
      </c>
      <c r="L1053" s="14">
        <v>0.89</v>
      </c>
    </row>
    <row r="1054" spans="1:12" ht="16.2" x14ac:dyDescent="0.3">
      <c r="A1054" s="63"/>
      <c r="B1054" s="22" t="s">
        <v>98</v>
      </c>
      <c r="C1054" s="27"/>
      <c r="D1054" s="6">
        <v>4.1749999999999998</v>
      </c>
      <c r="E1054" s="27">
        <f t="shared" si="86"/>
        <v>0</v>
      </c>
      <c r="F1054" s="6">
        <v>0.56699999999999995</v>
      </c>
      <c r="G1054" s="27">
        <f t="shared" si="87"/>
        <v>0</v>
      </c>
      <c r="H1054" s="6">
        <v>8.6839999999999993</v>
      </c>
      <c r="I1054" s="27">
        <f t="shared" si="88"/>
        <v>0</v>
      </c>
      <c r="J1054" s="6">
        <v>0.83799999999999997</v>
      </c>
      <c r="K1054" s="27">
        <f t="shared" si="89"/>
        <v>0</v>
      </c>
      <c r="L1054" s="14">
        <v>0.89</v>
      </c>
    </row>
    <row r="1055" spans="1:12" x14ac:dyDescent="0.3">
      <c r="A1055" s="63"/>
      <c r="B1055" s="19" t="s">
        <v>93</v>
      </c>
      <c r="C1055" s="5"/>
      <c r="D1055" s="5"/>
      <c r="E1055" s="5" t="s">
        <v>94</v>
      </c>
      <c r="F1055" s="25">
        <f>SUM(E1040:E1054)</f>
        <v>0</v>
      </c>
      <c r="G1055" s="5" t="s">
        <v>95</v>
      </c>
      <c r="H1055" s="25">
        <f>SUM(G1040:G1054)</f>
        <v>0</v>
      </c>
      <c r="I1055" s="5" t="s">
        <v>96</v>
      </c>
      <c r="J1055" s="25">
        <f>SUM(I1040:I1054)</f>
        <v>0</v>
      </c>
      <c r="K1055" s="5" t="s">
        <v>97</v>
      </c>
      <c r="L1055" s="25">
        <f>SUM(K1040:K1054)</f>
        <v>0</v>
      </c>
    </row>
    <row r="1056" spans="1:12" x14ac:dyDescent="0.3">
      <c r="A1056" s="63"/>
      <c r="L1056" s="13"/>
    </row>
    <row r="1057" spans="1:12" x14ac:dyDescent="0.3">
      <c r="A1057" s="63"/>
      <c r="B1057" s="60" t="s">
        <v>105</v>
      </c>
      <c r="C1057" s="61"/>
      <c r="D1057" s="5" t="e">
        <f>(H1055+L1055)/(F1055+J1055)</f>
        <v>#DIV/0!</v>
      </c>
      <c r="L1057" s="13"/>
    </row>
    <row r="1058" spans="1:12" x14ac:dyDescent="0.3">
      <c r="A1058" s="63"/>
      <c r="L1058" s="13"/>
    </row>
    <row r="1059" spans="1:12" x14ac:dyDescent="0.3">
      <c r="A1059" s="63"/>
      <c r="B1059" t="s">
        <v>66</v>
      </c>
      <c r="L1059" s="13"/>
    </row>
    <row r="1060" spans="1:12" x14ac:dyDescent="0.3">
      <c r="A1060" s="63"/>
      <c r="B1060" t="s">
        <v>118</v>
      </c>
      <c r="L1060" s="13"/>
    </row>
    <row r="1061" spans="1:12" x14ac:dyDescent="0.3">
      <c r="A1061" s="63"/>
      <c r="B1061" t="s">
        <v>109</v>
      </c>
      <c r="L1061" s="13"/>
    </row>
    <row r="1062" spans="1:12" x14ac:dyDescent="0.3">
      <c r="A1062" s="63"/>
      <c r="B1062" t="s">
        <v>110</v>
      </c>
      <c r="L1062" s="13"/>
    </row>
    <row r="1063" spans="1:12" x14ac:dyDescent="0.3">
      <c r="A1063" s="63"/>
      <c r="B1063" t="s">
        <v>111</v>
      </c>
      <c r="L1063" s="13"/>
    </row>
    <row r="1064" spans="1:12" ht="15" thickBot="1" x14ac:dyDescent="0.35">
      <c r="A1064" s="63"/>
      <c r="B1064" s="16" t="s">
        <v>112</v>
      </c>
      <c r="C1064" s="16"/>
      <c r="D1064" s="16"/>
      <c r="E1064" s="16"/>
      <c r="F1064" s="16"/>
      <c r="G1064" s="16"/>
      <c r="H1064" s="16"/>
      <c r="I1064" s="16"/>
      <c r="J1064" s="16"/>
      <c r="K1064" s="16"/>
      <c r="L1064" s="18"/>
    </row>
    <row r="1065" spans="1:12" ht="15" thickBot="1" x14ac:dyDescent="0.35">
      <c r="A1065" s="63"/>
    </row>
    <row r="1066" spans="1:12" x14ac:dyDescent="0.3">
      <c r="A1066" s="63"/>
      <c r="B1066" s="54" t="s">
        <v>113</v>
      </c>
      <c r="C1066" s="55"/>
      <c r="D1066" s="55"/>
      <c r="E1066" s="55"/>
      <c r="F1066" s="55"/>
      <c r="G1066" s="55"/>
      <c r="H1066" s="55"/>
      <c r="I1066" s="55"/>
      <c r="J1066" s="55"/>
      <c r="K1066" s="55"/>
      <c r="L1066" s="56"/>
    </row>
    <row r="1067" spans="1:12" x14ac:dyDescent="0.3">
      <c r="A1067" s="63"/>
      <c r="B1067" s="57" t="s">
        <v>120</v>
      </c>
      <c r="C1067" s="58"/>
      <c r="D1067" s="58"/>
      <c r="E1067" s="58"/>
      <c r="F1067" s="58"/>
      <c r="G1067" s="58"/>
      <c r="H1067" s="58"/>
      <c r="I1067" s="58"/>
      <c r="J1067" s="58"/>
      <c r="K1067" s="58"/>
      <c r="L1067" s="59"/>
    </row>
    <row r="1068" spans="1:12" x14ac:dyDescent="0.3">
      <c r="A1068" s="63"/>
      <c r="B1068" s="11"/>
      <c r="C1068" s="11"/>
      <c r="D1068" s="11"/>
      <c r="E1068" s="11"/>
      <c r="L1068" s="13"/>
    </row>
    <row r="1069" spans="1:12" x14ac:dyDescent="0.3">
      <c r="A1069" s="63"/>
      <c r="B1069" s="21" t="s">
        <v>82</v>
      </c>
      <c r="C1069" s="11"/>
      <c r="D1069" s="11"/>
      <c r="E1069" s="11"/>
      <c r="L1069" s="13"/>
    </row>
    <row r="1070" spans="1:12" x14ac:dyDescent="0.3">
      <c r="A1070" s="63"/>
      <c r="L1070" s="13"/>
    </row>
    <row r="1071" spans="1:12" ht="16.2" x14ac:dyDescent="0.3">
      <c r="A1071" s="63"/>
      <c r="B1071" s="19" t="s">
        <v>34</v>
      </c>
      <c r="C1071" s="5">
        <f>C1031</f>
        <v>0</v>
      </c>
      <c r="D1071" s="5" t="s">
        <v>35</v>
      </c>
      <c r="E1071" s="5">
        <f>E1031</f>
        <v>0</v>
      </c>
      <c r="L1071" s="13"/>
    </row>
    <row r="1072" spans="1:12" x14ac:dyDescent="0.3">
      <c r="A1072" s="63"/>
      <c r="B1072" s="19" t="s">
        <v>36</v>
      </c>
      <c r="C1072" s="5" t="str">
        <f t="shared" ref="C1072:C1075" si="90">C1032</f>
        <v>Nevada</v>
      </c>
      <c r="D1072" s="5" t="s">
        <v>29</v>
      </c>
      <c r="E1072" s="5" t="e">
        <f t="shared" ref="E1072:E1076" si="91">E1032</f>
        <v>#N/A</v>
      </c>
      <c r="L1072" s="13"/>
    </row>
    <row r="1073" spans="1:12" x14ac:dyDescent="0.3">
      <c r="A1073" s="63"/>
      <c r="B1073" s="19" t="s">
        <v>37</v>
      </c>
      <c r="C1073" s="5">
        <f t="shared" si="90"/>
        <v>0</v>
      </c>
      <c r="D1073" s="5" t="s">
        <v>38</v>
      </c>
      <c r="E1073" s="5">
        <f t="shared" si="91"/>
        <v>0</v>
      </c>
      <c r="L1073" s="13"/>
    </row>
    <row r="1074" spans="1:12" x14ac:dyDescent="0.3">
      <c r="A1074" s="63"/>
      <c r="B1074" s="19" t="s">
        <v>39</v>
      </c>
      <c r="C1074" s="5">
        <f t="shared" si="90"/>
        <v>0</v>
      </c>
      <c r="D1074" s="5" t="s">
        <v>40</v>
      </c>
      <c r="E1074" s="5">
        <f t="shared" si="91"/>
        <v>0</v>
      </c>
      <c r="L1074" s="13"/>
    </row>
    <row r="1075" spans="1:12" x14ac:dyDescent="0.3">
      <c r="A1075" s="63"/>
      <c r="B1075" s="19" t="s">
        <v>41</v>
      </c>
      <c r="C1075" s="5">
        <f t="shared" si="90"/>
        <v>0</v>
      </c>
      <c r="D1075" s="5" t="s">
        <v>42</v>
      </c>
      <c r="E1075" s="5">
        <f t="shared" si="91"/>
        <v>0</v>
      </c>
      <c r="L1075" s="13"/>
    </row>
    <row r="1076" spans="1:12" x14ac:dyDescent="0.3">
      <c r="A1076" s="63"/>
      <c r="B1076" s="19"/>
      <c r="C1076" s="5"/>
      <c r="D1076" s="5" t="s">
        <v>43</v>
      </c>
      <c r="E1076" s="5">
        <f t="shared" si="91"/>
        <v>0</v>
      </c>
      <c r="L1076" s="13"/>
    </row>
    <row r="1077" spans="1:12" x14ac:dyDescent="0.3">
      <c r="A1077" s="63"/>
      <c r="L1077" s="13"/>
    </row>
    <row r="1078" spans="1:12" ht="16.2" x14ac:dyDescent="0.3">
      <c r="A1078" s="63"/>
      <c r="B1078" s="22" t="s">
        <v>84</v>
      </c>
      <c r="C1078" s="6" t="s">
        <v>99</v>
      </c>
      <c r="D1078" s="6" t="s">
        <v>85</v>
      </c>
      <c r="E1078" s="6" t="s">
        <v>86</v>
      </c>
      <c r="F1078" s="6" t="s">
        <v>87</v>
      </c>
      <c r="G1078" s="6" t="s">
        <v>88</v>
      </c>
      <c r="H1078" s="6" t="s">
        <v>89</v>
      </c>
      <c r="I1078" s="6" t="s">
        <v>90</v>
      </c>
      <c r="J1078" s="6" t="s">
        <v>91</v>
      </c>
      <c r="K1078" s="6" t="s">
        <v>92</v>
      </c>
      <c r="L1078" s="14" t="s">
        <v>100</v>
      </c>
    </row>
    <row r="1079" spans="1:12" x14ac:dyDescent="0.3">
      <c r="A1079" s="63"/>
      <c r="B1079" s="22" t="s">
        <v>15</v>
      </c>
      <c r="C1079" s="6" t="s">
        <v>101</v>
      </c>
      <c r="D1079" s="6" t="s">
        <v>102</v>
      </c>
      <c r="E1079" s="6"/>
      <c r="F1079" s="6" t="s">
        <v>102</v>
      </c>
      <c r="G1079" s="6"/>
      <c r="H1079" s="6" t="s">
        <v>102</v>
      </c>
      <c r="I1079" s="6"/>
      <c r="J1079" s="6" t="s">
        <v>103</v>
      </c>
      <c r="K1079" s="6"/>
      <c r="L1079" s="14" t="s">
        <v>104</v>
      </c>
    </row>
    <row r="1080" spans="1:12" x14ac:dyDescent="0.3">
      <c r="A1080" s="63"/>
      <c r="B1080" s="22">
        <v>1</v>
      </c>
      <c r="C1080" s="27"/>
      <c r="D1080" s="6">
        <v>2.77</v>
      </c>
      <c r="E1080" s="27">
        <f>C1080*D1080</f>
        <v>0</v>
      </c>
      <c r="F1080" s="6">
        <v>0.442</v>
      </c>
      <c r="G1080" s="27">
        <f>E1080*F1080</f>
        <v>0</v>
      </c>
      <c r="H1080" s="6">
        <v>0</v>
      </c>
      <c r="I1080" s="27">
        <f>C1080*H1080</f>
        <v>0</v>
      </c>
      <c r="J1080" s="6">
        <v>0</v>
      </c>
      <c r="K1080" s="27">
        <f>I1080*J1080</f>
        <v>0</v>
      </c>
      <c r="L1080" s="14">
        <v>0.4</v>
      </c>
    </row>
    <row r="1081" spans="1:12" x14ac:dyDescent="0.3">
      <c r="A1081" s="63"/>
      <c r="B1081" s="22">
        <v>2</v>
      </c>
      <c r="C1081" s="27"/>
      <c r="D1081" s="6">
        <v>4.1749999999999998</v>
      </c>
      <c r="E1081" s="27">
        <f t="shared" ref="E1081:E1094" si="92">C1081*D1081</f>
        <v>0</v>
      </c>
      <c r="F1081" s="6">
        <v>0.49299999999999999</v>
      </c>
      <c r="G1081" s="27">
        <f t="shared" ref="G1081:G1094" si="93">E1081*F1081</f>
        <v>0</v>
      </c>
      <c r="H1081" s="6">
        <v>0</v>
      </c>
      <c r="I1081" s="27">
        <f t="shared" ref="I1081:I1094" si="94">C1081*H1081</f>
        <v>0</v>
      </c>
      <c r="J1081" s="6">
        <v>0</v>
      </c>
      <c r="K1081" s="27">
        <f t="shared" ref="K1081:K1094" si="95">I1081*J1081</f>
        <v>0</v>
      </c>
      <c r="L1081" s="14">
        <v>0.55000000000000004</v>
      </c>
    </row>
    <row r="1082" spans="1:12" x14ac:dyDescent="0.3">
      <c r="A1082" s="63"/>
      <c r="B1082" s="22">
        <v>3</v>
      </c>
      <c r="C1082" s="27"/>
      <c r="D1082" s="6">
        <v>4.1749999999999998</v>
      </c>
      <c r="E1082" s="27">
        <f t="shared" si="92"/>
        <v>0</v>
      </c>
      <c r="F1082" s="6">
        <v>0.49299999999999999</v>
      </c>
      <c r="G1082" s="27">
        <f t="shared" si="93"/>
        <v>0</v>
      </c>
      <c r="H1082" s="6">
        <v>1.194</v>
      </c>
      <c r="I1082" s="27">
        <f t="shared" si="94"/>
        <v>0</v>
      </c>
      <c r="J1082" s="6">
        <v>0.65900000000000003</v>
      </c>
      <c r="K1082" s="27">
        <f t="shared" si="95"/>
        <v>0</v>
      </c>
      <c r="L1082" s="14">
        <v>0.65</v>
      </c>
    </row>
    <row r="1083" spans="1:12" x14ac:dyDescent="0.3">
      <c r="A1083" s="63"/>
      <c r="B1083" s="22">
        <v>4</v>
      </c>
      <c r="C1083" s="27"/>
      <c r="D1083" s="6">
        <v>4.1749999999999998</v>
      </c>
      <c r="E1083" s="27">
        <f t="shared" si="92"/>
        <v>0</v>
      </c>
      <c r="F1083" s="6">
        <v>0.49299999999999999</v>
      </c>
      <c r="G1083" s="27">
        <f t="shared" si="93"/>
        <v>0</v>
      </c>
      <c r="H1083" s="6">
        <v>2.2450000000000001</v>
      </c>
      <c r="I1083" s="27">
        <f t="shared" si="94"/>
        <v>0</v>
      </c>
      <c r="J1083" s="6">
        <v>0.66900000000000004</v>
      </c>
      <c r="K1083" s="27">
        <f t="shared" si="95"/>
        <v>0</v>
      </c>
      <c r="L1083" s="14">
        <v>0.67</v>
      </c>
    </row>
    <row r="1084" spans="1:12" x14ac:dyDescent="0.3">
      <c r="A1084" s="63"/>
      <c r="B1084" s="22">
        <v>5</v>
      </c>
      <c r="C1084" s="27"/>
      <c r="D1084" s="6">
        <v>4.1749999999999998</v>
      </c>
      <c r="E1084" s="27">
        <f t="shared" si="92"/>
        <v>0</v>
      </c>
      <c r="F1084" s="6">
        <v>0.49299999999999999</v>
      </c>
      <c r="G1084" s="27">
        <f t="shared" si="93"/>
        <v>0</v>
      </c>
      <c r="H1084" s="6">
        <v>3.17</v>
      </c>
      <c r="I1084" s="27">
        <f t="shared" si="94"/>
        <v>0</v>
      </c>
      <c r="J1084" s="6">
        <v>0.67800000000000005</v>
      </c>
      <c r="K1084" s="27">
        <f t="shared" si="95"/>
        <v>0</v>
      </c>
      <c r="L1084" s="14">
        <v>0.69</v>
      </c>
    </row>
    <row r="1085" spans="1:12" x14ac:dyDescent="0.3">
      <c r="A1085" s="63"/>
      <c r="B1085" s="22">
        <v>6</v>
      </c>
      <c r="C1085" s="27"/>
      <c r="D1085" s="6">
        <v>4.1749999999999998</v>
      </c>
      <c r="E1085" s="27">
        <f t="shared" si="92"/>
        <v>0</v>
      </c>
      <c r="F1085" s="6">
        <v>0.49299999999999999</v>
      </c>
      <c r="G1085" s="27">
        <f t="shared" si="93"/>
        <v>0</v>
      </c>
      <c r="H1085" s="6">
        <v>3.9980000000000002</v>
      </c>
      <c r="I1085" s="27">
        <f t="shared" si="94"/>
        <v>0</v>
      </c>
      <c r="J1085" s="6">
        <v>0.68600000000000005</v>
      </c>
      <c r="K1085" s="27">
        <f t="shared" si="95"/>
        <v>0</v>
      </c>
      <c r="L1085" s="14">
        <v>0.71</v>
      </c>
    </row>
    <row r="1086" spans="1:12" x14ac:dyDescent="0.3">
      <c r="A1086" s="63"/>
      <c r="B1086" s="22">
        <v>7</v>
      </c>
      <c r="C1086" s="27"/>
      <c r="D1086" s="6">
        <v>4.1749999999999998</v>
      </c>
      <c r="E1086" s="27">
        <f t="shared" si="92"/>
        <v>0</v>
      </c>
      <c r="F1086" s="6">
        <v>0.49299999999999999</v>
      </c>
      <c r="G1086" s="27">
        <f t="shared" si="93"/>
        <v>0</v>
      </c>
      <c r="H1086" s="6">
        <v>4.7539999999999996</v>
      </c>
      <c r="I1086" s="27">
        <f t="shared" si="94"/>
        <v>0</v>
      </c>
      <c r="J1086" s="6">
        <v>0.69499999999999995</v>
      </c>
      <c r="K1086" s="27">
        <f t="shared" si="95"/>
        <v>0</v>
      </c>
      <c r="L1086" s="14">
        <v>0.73</v>
      </c>
    </row>
    <row r="1087" spans="1:12" x14ac:dyDescent="0.3">
      <c r="A1087" s="63"/>
      <c r="B1087" s="22">
        <v>8</v>
      </c>
      <c r="C1087" s="27"/>
      <c r="D1087" s="6">
        <v>4.1749999999999998</v>
      </c>
      <c r="E1087" s="27">
        <f t="shared" si="92"/>
        <v>0</v>
      </c>
      <c r="F1087" s="6">
        <v>0.49299999999999999</v>
      </c>
      <c r="G1087" s="27">
        <f t="shared" si="93"/>
        <v>0</v>
      </c>
      <c r="H1087" s="6">
        <v>5.4450000000000003</v>
      </c>
      <c r="I1087" s="27">
        <f t="shared" si="94"/>
        <v>0</v>
      </c>
      <c r="J1087" s="6">
        <v>0.70199999999999996</v>
      </c>
      <c r="K1087" s="27">
        <f t="shared" si="95"/>
        <v>0</v>
      </c>
      <c r="L1087" s="14">
        <v>0.75</v>
      </c>
    </row>
    <row r="1088" spans="1:12" x14ac:dyDescent="0.3">
      <c r="A1088" s="63"/>
      <c r="B1088" s="22">
        <v>9</v>
      </c>
      <c r="C1088" s="27"/>
      <c r="D1088" s="6">
        <v>4.1749999999999998</v>
      </c>
      <c r="E1088" s="27">
        <f t="shared" si="92"/>
        <v>0</v>
      </c>
      <c r="F1088" s="6">
        <v>0.49299999999999999</v>
      </c>
      <c r="G1088" s="27">
        <f t="shared" si="93"/>
        <v>0</v>
      </c>
      <c r="H1088" s="6">
        <v>6.0750000000000002</v>
      </c>
      <c r="I1088" s="27">
        <f t="shared" si="94"/>
        <v>0</v>
      </c>
      <c r="J1088" s="6">
        <v>0.70799999999999996</v>
      </c>
      <c r="K1088" s="27">
        <f t="shared" si="95"/>
        <v>0</v>
      </c>
      <c r="L1088" s="14">
        <v>0.76</v>
      </c>
    </row>
    <row r="1089" spans="1:12" x14ac:dyDescent="0.3">
      <c r="A1089" s="63"/>
      <c r="B1089" s="22">
        <v>10</v>
      </c>
      <c r="C1089" s="27"/>
      <c r="D1089" s="6">
        <v>4.1749999999999998</v>
      </c>
      <c r="E1089" s="27">
        <f t="shared" si="92"/>
        <v>0</v>
      </c>
      <c r="F1089" s="6">
        <v>0.49299999999999999</v>
      </c>
      <c r="G1089" s="27">
        <f t="shared" si="93"/>
        <v>0</v>
      </c>
      <c r="H1089" s="6">
        <v>6.65</v>
      </c>
      <c r="I1089" s="27">
        <f t="shared" si="94"/>
        <v>0</v>
      </c>
      <c r="J1089" s="6">
        <v>0.71299999999999997</v>
      </c>
      <c r="K1089" s="27">
        <f t="shared" si="95"/>
        <v>0</v>
      </c>
      <c r="L1089" s="14">
        <v>0.76</v>
      </c>
    </row>
    <row r="1090" spans="1:12" x14ac:dyDescent="0.3">
      <c r="A1090" s="63"/>
      <c r="B1090" s="22">
        <v>11</v>
      </c>
      <c r="C1090" s="27"/>
      <c r="D1090" s="6">
        <v>4.1749999999999998</v>
      </c>
      <c r="E1090" s="27">
        <f t="shared" si="92"/>
        <v>0</v>
      </c>
      <c r="F1090" s="6">
        <v>0.49299999999999999</v>
      </c>
      <c r="G1090" s="27">
        <f t="shared" si="93"/>
        <v>0</v>
      </c>
      <c r="H1090" s="6">
        <v>7.1760000000000002</v>
      </c>
      <c r="I1090" s="27">
        <f t="shared" si="94"/>
        <v>0</v>
      </c>
      <c r="J1090" s="6">
        <v>0.71699999999999997</v>
      </c>
      <c r="K1090" s="27">
        <f t="shared" si="95"/>
        <v>0</v>
      </c>
      <c r="L1090" s="14">
        <v>0.76</v>
      </c>
    </row>
    <row r="1091" spans="1:12" x14ac:dyDescent="0.3">
      <c r="A1091" s="63"/>
      <c r="B1091" s="22">
        <v>12</v>
      </c>
      <c r="C1091" s="27"/>
      <c r="D1091" s="6">
        <v>4.1749999999999998</v>
      </c>
      <c r="E1091" s="27">
        <f t="shared" si="92"/>
        <v>0</v>
      </c>
      <c r="F1091" s="6">
        <v>0.49299999999999999</v>
      </c>
      <c r="G1091" s="27">
        <f t="shared" si="93"/>
        <v>0</v>
      </c>
      <c r="H1091" s="6">
        <v>7.6550000000000002</v>
      </c>
      <c r="I1091" s="27">
        <f t="shared" si="94"/>
        <v>0</v>
      </c>
      <c r="J1091" s="6">
        <v>0.72</v>
      </c>
      <c r="K1091" s="27">
        <f t="shared" si="95"/>
        <v>0</v>
      </c>
      <c r="L1091" s="14">
        <v>0.77</v>
      </c>
    </row>
    <row r="1092" spans="1:12" x14ac:dyDescent="0.3">
      <c r="A1092" s="63"/>
      <c r="B1092" s="22">
        <v>13</v>
      </c>
      <c r="C1092" s="27"/>
      <c r="D1092" s="6">
        <v>4.1749999999999998</v>
      </c>
      <c r="E1092" s="27">
        <f t="shared" si="92"/>
        <v>0</v>
      </c>
      <c r="F1092" s="6">
        <v>0.49299999999999999</v>
      </c>
      <c r="G1092" s="27">
        <f t="shared" si="93"/>
        <v>0</v>
      </c>
      <c r="H1092" s="6">
        <v>8.093</v>
      </c>
      <c r="I1092" s="27">
        <f t="shared" si="94"/>
        <v>0</v>
      </c>
      <c r="J1092" s="6">
        <v>0.72299999999999998</v>
      </c>
      <c r="K1092" s="27">
        <f t="shared" si="95"/>
        <v>0</v>
      </c>
      <c r="L1092" s="14">
        <v>0.77</v>
      </c>
    </row>
    <row r="1093" spans="1:12" x14ac:dyDescent="0.3">
      <c r="A1093" s="63"/>
      <c r="B1093" s="22">
        <v>14</v>
      </c>
      <c r="C1093" s="27"/>
      <c r="D1093" s="6">
        <v>4.1749999999999998</v>
      </c>
      <c r="E1093" s="27">
        <f t="shared" si="92"/>
        <v>0</v>
      </c>
      <c r="F1093" s="6">
        <v>0.49299999999999999</v>
      </c>
      <c r="G1093" s="27">
        <f t="shared" si="93"/>
        <v>0</v>
      </c>
      <c r="H1093" s="6">
        <v>8.4930000000000003</v>
      </c>
      <c r="I1093" s="27">
        <f t="shared" si="94"/>
        <v>0</v>
      </c>
      <c r="J1093" s="6">
        <v>0.72499999999999998</v>
      </c>
      <c r="K1093" s="27">
        <f t="shared" si="95"/>
        <v>0</v>
      </c>
      <c r="L1093" s="14">
        <v>0.77</v>
      </c>
    </row>
    <row r="1094" spans="1:12" ht="16.2" x14ac:dyDescent="0.3">
      <c r="A1094" s="63"/>
      <c r="B1094" s="22" t="s">
        <v>98</v>
      </c>
      <c r="C1094" s="27"/>
      <c r="D1094" s="6">
        <v>4.1749999999999998</v>
      </c>
      <c r="E1094" s="27">
        <f t="shared" si="92"/>
        <v>0</v>
      </c>
      <c r="F1094" s="6">
        <v>0.49299999999999999</v>
      </c>
      <c r="G1094" s="27">
        <f t="shared" si="93"/>
        <v>0</v>
      </c>
      <c r="H1094" s="6">
        <v>8.6839999999999993</v>
      </c>
      <c r="I1094" s="27">
        <f t="shared" si="94"/>
        <v>0</v>
      </c>
      <c r="J1094" s="6">
        <v>0.72499999999999998</v>
      </c>
      <c r="K1094" s="27">
        <f t="shared" si="95"/>
        <v>0</v>
      </c>
      <c r="L1094" s="14">
        <v>0.77</v>
      </c>
    </row>
    <row r="1095" spans="1:12" x14ac:dyDescent="0.3">
      <c r="A1095" s="63"/>
      <c r="B1095" s="19" t="s">
        <v>93</v>
      </c>
      <c r="C1095" s="5"/>
      <c r="D1095" s="5"/>
      <c r="E1095" s="5" t="s">
        <v>94</v>
      </c>
      <c r="F1095" s="25">
        <f>SUM(E1080:E1094)</f>
        <v>0</v>
      </c>
      <c r="G1095" s="5" t="s">
        <v>95</v>
      </c>
      <c r="H1095" s="25">
        <f>SUM(G1080:G1094)</f>
        <v>0</v>
      </c>
      <c r="I1095" s="5" t="s">
        <v>96</v>
      </c>
      <c r="J1095" s="25">
        <f>SUM(I1080:I1094)</f>
        <v>0</v>
      </c>
      <c r="K1095" s="5" t="s">
        <v>97</v>
      </c>
      <c r="L1095" s="25">
        <f>SUM(K1080:K1094)</f>
        <v>0</v>
      </c>
    </row>
    <row r="1096" spans="1:12" x14ac:dyDescent="0.3">
      <c r="A1096" s="63"/>
      <c r="L1096" s="13"/>
    </row>
    <row r="1097" spans="1:12" x14ac:dyDescent="0.3">
      <c r="A1097" s="63"/>
      <c r="B1097" s="60" t="s">
        <v>105</v>
      </c>
      <c r="C1097" s="61"/>
      <c r="D1097" s="5" t="e">
        <f>(H1095+L1095)/(F1095+J1095)</f>
        <v>#DIV/0!</v>
      </c>
      <c r="L1097" s="13"/>
    </row>
    <row r="1098" spans="1:12" x14ac:dyDescent="0.3">
      <c r="A1098" s="63"/>
      <c r="L1098" s="13"/>
    </row>
    <row r="1099" spans="1:12" x14ac:dyDescent="0.3">
      <c r="A1099" s="63"/>
      <c r="B1099" t="s">
        <v>66</v>
      </c>
      <c r="L1099" s="13"/>
    </row>
    <row r="1100" spans="1:12" x14ac:dyDescent="0.3">
      <c r="A1100" s="63"/>
      <c r="B1100" t="s">
        <v>108</v>
      </c>
      <c r="L1100" s="13"/>
    </row>
    <row r="1101" spans="1:12" x14ac:dyDescent="0.3">
      <c r="A1101" s="63"/>
      <c r="B1101" t="s">
        <v>109</v>
      </c>
      <c r="L1101" s="13"/>
    </row>
    <row r="1102" spans="1:12" x14ac:dyDescent="0.3">
      <c r="A1102" s="63"/>
      <c r="B1102" t="s">
        <v>110</v>
      </c>
      <c r="L1102" s="13"/>
    </row>
    <row r="1103" spans="1:12" x14ac:dyDescent="0.3">
      <c r="A1103" s="63"/>
      <c r="B1103" t="s">
        <v>111</v>
      </c>
      <c r="L1103" s="13"/>
    </row>
    <row r="1104" spans="1:12" ht="15" thickBot="1" x14ac:dyDescent="0.35">
      <c r="A1104" s="64"/>
      <c r="B1104" s="16" t="s">
        <v>112</v>
      </c>
      <c r="C1104" s="16"/>
      <c r="D1104" s="16"/>
      <c r="E1104" s="16"/>
      <c r="F1104" s="16"/>
      <c r="G1104" s="16"/>
      <c r="H1104" s="16"/>
      <c r="I1104" s="16"/>
      <c r="J1104" s="16"/>
      <c r="K1104" s="16"/>
      <c r="L1104" s="18"/>
    </row>
    <row r="1107" spans="1:5" ht="15" thickBot="1" x14ac:dyDescent="0.35"/>
    <row r="1108" spans="1:5" x14ac:dyDescent="0.3">
      <c r="A1108" s="62">
        <v>9</v>
      </c>
      <c r="B1108" s="54" t="s">
        <v>33</v>
      </c>
      <c r="C1108" s="55"/>
      <c r="D1108" s="55"/>
      <c r="E1108" s="56"/>
    </row>
    <row r="1109" spans="1:5" x14ac:dyDescent="0.3">
      <c r="A1109" s="63"/>
      <c r="B1109" s="57" t="s">
        <v>120</v>
      </c>
      <c r="C1109" s="58"/>
      <c r="D1109" s="58"/>
      <c r="E1109" s="59"/>
    </row>
    <row r="1110" spans="1:5" x14ac:dyDescent="0.3">
      <c r="A1110" s="63"/>
      <c r="B1110" s="11"/>
      <c r="C1110" s="11"/>
      <c r="D1110" s="11"/>
      <c r="E1110" s="12"/>
    </row>
    <row r="1111" spans="1:5" x14ac:dyDescent="0.3">
      <c r="A1111" s="63"/>
      <c r="C1111" s="11"/>
      <c r="D1111" s="11"/>
      <c r="E1111" s="12"/>
    </row>
    <row r="1112" spans="1:5" x14ac:dyDescent="0.3">
      <c r="A1112" s="63"/>
      <c r="E1112" s="13"/>
    </row>
    <row r="1113" spans="1:5" ht="16.2" x14ac:dyDescent="0.3">
      <c r="A1113" s="63"/>
      <c r="B1113" s="19" t="s">
        <v>34</v>
      </c>
      <c r="C1113" s="25"/>
      <c r="D1113" s="5" t="s">
        <v>35</v>
      </c>
      <c r="E1113" s="26"/>
    </row>
    <row r="1114" spans="1:5" x14ac:dyDescent="0.3">
      <c r="A1114" s="63"/>
      <c r="B1114" s="19" t="s">
        <v>36</v>
      </c>
      <c r="C1114" s="5" t="s">
        <v>119</v>
      </c>
      <c r="D1114" s="5" t="s">
        <v>29</v>
      </c>
      <c r="E1114" s="26" t="e">
        <f>'Company Information'!$C$3</f>
        <v>#N/A</v>
      </c>
    </row>
    <row r="1115" spans="1:5" x14ac:dyDescent="0.3">
      <c r="A1115" s="63"/>
      <c r="B1115" s="19" t="s">
        <v>37</v>
      </c>
      <c r="C1115" s="25">
        <f>C977</f>
        <v>0</v>
      </c>
      <c r="D1115" s="5" t="s">
        <v>38</v>
      </c>
      <c r="E1115" s="25">
        <f>E977</f>
        <v>0</v>
      </c>
    </row>
    <row r="1116" spans="1:5" x14ac:dyDescent="0.3">
      <c r="A1116" s="63"/>
      <c r="B1116" s="19" t="s">
        <v>39</v>
      </c>
      <c r="C1116" s="25">
        <f>C978</f>
        <v>0</v>
      </c>
      <c r="D1116" s="5" t="s">
        <v>40</v>
      </c>
      <c r="E1116" s="25">
        <f>E978</f>
        <v>0</v>
      </c>
    </row>
    <row r="1117" spans="1:5" x14ac:dyDescent="0.3">
      <c r="A1117" s="63"/>
      <c r="B1117" s="19" t="s">
        <v>41</v>
      </c>
      <c r="C1117" s="25">
        <f>C979</f>
        <v>0</v>
      </c>
      <c r="D1117" s="5" t="s">
        <v>42</v>
      </c>
      <c r="E1117" s="25">
        <f>E979</f>
        <v>0</v>
      </c>
    </row>
    <row r="1118" spans="1:5" x14ac:dyDescent="0.3">
      <c r="A1118" s="63"/>
      <c r="B1118" s="19"/>
      <c r="C1118" s="5"/>
      <c r="D1118" s="5" t="s">
        <v>43</v>
      </c>
      <c r="E1118" s="25">
        <f>E980</f>
        <v>0</v>
      </c>
    </row>
    <row r="1119" spans="1:5" x14ac:dyDescent="0.3">
      <c r="A1119" s="63"/>
      <c r="E1119" s="13"/>
    </row>
    <row r="1120" spans="1:5" x14ac:dyDescent="0.3">
      <c r="A1120" s="63"/>
      <c r="B1120" s="60" t="s">
        <v>44</v>
      </c>
      <c r="C1120" s="61"/>
      <c r="D1120" s="6" t="s">
        <v>45</v>
      </c>
      <c r="E1120" s="14" t="s">
        <v>46</v>
      </c>
    </row>
    <row r="1121" spans="1:5" ht="16.2" x14ac:dyDescent="0.3">
      <c r="A1121" s="63"/>
      <c r="B1121" s="60"/>
      <c r="C1121" s="61"/>
      <c r="D1121" s="6" t="s">
        <v>48</v>
      </c>
      <c r="E1121" s="14" t="s">
        <v>49</v>
      </c>
    </row>
    <row r="1122" spans="1:5" x14ac:dyDescent="0.3">
      <c r="A1122" s="63"/>
      <c r="B1122" s="20">
        <v>1</v>
      </c>
      <c r="C1122" s="5" t="s">
        <v>50</v>
      </c>
      <c r="D1122" s="25"/>
      <c r="E1122" s="26"/>
    </row>
    <row r="1123" spans="1:5" x14ac:dyDescent="0.3">
      <c r="A1123" s="63"/>
      <c r="B1123" s="20"/>
      <c r="C1123" s="5" t="s">
        <v>47</v>
      </c>
      <c r="D1123" s="25"/>
      <c r="E1123" s="26"/>
    </row>
    <row r="1124" spans="1:5" ht="16.2" x14ac:dyDescent="0.3">
      <c r="A1124" s="63"/>
      <c r="B1124" s="20"/>
      <c r="C1124" s="5" t="s">
        <v>121</v>
      </c>
      <c r="D1124" s="25"/>
      <c r="E1124" s="26"/>
    </row>
    <row r="1125" spans="1:5" x14ac:dyDescent="0.3">
      <c r="A1125" s="63"/>
      <c r="B1125" s="20"/>
      <c r="C1125" s="5" t="s">
        <v>51</v>
      </c>
      <c r="D1125" s="25">
        <f>D1123-D1124</f>
        <v>0</v>
      </c>
      <c r="E1125" s="26">
        <f>E1123-E1124</f>
        <v>0</v>
      </c>
    </row>
    <row r="1126" spans="1:5" x14ac:dyDescent="0.3">
      <c r="A1126" s="63"/>
      <c r="B1126" s="20">
        <v>2</v>
      </c>
      <c r="C1126" s="5" t="s">
        <v>56</v>
      </c>
      <c r="D1126" s="25"/>
      <c r="E1126" s="26"/>
    </row>
    <row r="1127" spans="1:5" x14ac:dyDescent="0.3">
      <c r="A1127" s="63"/>
      <c r="B1127" s="20">
        <v>3</v>
      </c>
      <c r="C1127" s="10" t="s">
        <v>122</v>
      </c>
      <c r="D1127" s="25">
        <f>D1125+D1126</f>
        <v>0</v>
      </c>
      <c r="E1127" s="29">
        <f>E1125+E1126</f>
        <v>0</v>
      </c>
    </row>
    <row r="1128" spans="1:5" x14ac:dyDescent="0.3">
      <c r="A1128" s="63"/>
      <c r="B1128" s="20">
        <v>4</v>
      </c>
      <c r="C1128" s="10" t="s">
        <v>55</v>
      </c>
      <c r="D1128" s="65"/>
      <c r="E1128" s="66"/>
    </row>
    <row r="1129" spans="1:5" x14ac:dyDescent="0.3">
      <c r="A1129" s="63"/>
      <c r="B1129" s="20">
        <v>5</v>
      </c>
      <c r="C1129" s="10" t="s">
        <v>54</v>
      </c>
      <c r="D1129" s="65"/>
      <c r="E1129" s="66"/>
    </row>
    <row r="1130" spans="1:5" x14ac:dyDescent="0.3">
      <c r="A1130" s="63"/>
      <c r="B1130" s="20">
        <v>6</v>
      </c>
      <c r="C1130" s="10" t="s">
        <v>53</v>
      </c>
      <c r="D1130" s="65"/>
      <c r="E1130" s="66"/>
    </row>
    <row r="1131" spans="1:5" x14ac:dyDescent="0.3">
      <c r="A1131" s="63"/>
      <c r="B1131" s="20">
        <v>7</v>
      </c>
      <c r="C1131" s="5" t="s">
        <v>52</v>
      </c>
      <c r="D1131" s="65"/>
      <c r="E1131" s="66"/>
    </row>
    <row r="1132" spans="1:5" ht="43.2" x14ac:dyDescent="0.3">
      <c r="A1132" s="63"/>
      <c r="B1132" s="20">
        <v>8</v>
      </c>
      <c r="C1132" s="7" t="s">
        <v>74</v>
      </c>
      <c r="D1132" s="65" t="e">
        <f>E1127/(D1127-D1130)</f>
        <v>#DIV/0!</v>
      </c>
      <c r="E1132" s="66"/>
    </row>
    <row r="1133" spans="1:5" ht="57.6" x14ac:dyDescent="0.3">
      <c r="A1133" s="63"/>
      <c r="B1133" s="20">
        <v>9</v>
      </c>
      <c r="C1133" s="7" t="s">
        <v>73</v>
      </c>
      <c r="D1133" s="65"/>
      <c r="E1133" s="66"/>
    </row>
    <row r="1134" spans="1:5" x14ac:dyDescent="0.3">
      <c r="A1134" s="63"/>
      <c r="B1134" s="19">
        <v>10</v>
      </c>
      <c r="C1134" s="5" t="s">
        <v>72</v>
      </c>
      <c r="D1134" s="67" t="e">
        <f>IF(D1133&gt;=10000,100%,INDEX(B1151:E1156,MATCH(D1133,C1151:C1156,-1),3))</f>
        <v>#N/A</v>
      </c>
      <c r="E1134" s="68"/>
    </row>
    <row r="1135" spans="1:5" ht="72" x14ac:dyDescent="0.3">
      <c r="A1135" s="63"/>
      <c r="B1135" s="20">
        <v>11</v>
      </c>
      <c r="C1135" s="7" t="s">
        <v>71</v>
      </c>
      <c r="D1135" s="69" t="e">
        <f>IF(D1133&gt;=500,D1132+(1-D1134),D1132)</f>
        <v>#DIV/0!</v>
      </c>
      <c r="E1135" s="66"/>
    </row>
    <row r="1136" spans="1:5" ht="43.2" x14ac:dyDescent="0.3">
      <c r="A1136" s="63"/>
      <c r="B1136" s="20">
        <v>12</v>
      </c>
      <c r="C1136" s="7" t="s">
        <v>130</v>
      </c>
      <c r="D1136" s="65" t="e">
        <f>(D1127-D1130)*D1135</f>
        <v>#DIV/0!</v>
      </c>
      <c r="E1136" s="66"/>
    </row>
    <row r="1137" spans="1:5" ht="43.2" x14ac:dyDescent="0.3">
      <c r="A1137" s="63"/>
      <c r="B1137" s="20">
        <v>13</v>
      </c>
      <c r="C1137" s="7" t="s">
        <v>129</v>
      </c>
      <c r="D1137" s="65">
        <f>IF(D1133&gt;500,IF(D1135&gt;D1131,0,D1127-D1130-D1136/D1131),0)</f>
        <v>0</v>
      </c>
      <c r="E1137" s="66"/>
    </row>
    <row r="1138" spans="1:5" x14ac:dyDescent="0.3">
      <c r="A1138" s="63"/>
      <c r="D1138" s="9"/>
      <c r="E1138" s="15"/>
    </row>
    <row r="1139" spans="1:5" ht="15" customHeight="1" x14ac:dyDescent="0.3">
      <c r="A1139" s="63"/>
      <c r="B1139" s="70" t="s">
        <v>75</v>
      </c>
      <c r="C1139" s="70"/>
      <c r="D1139" s="70"/>
      <c r="E1139" s="71"/>
    </row>
    <row r="1140" spans="1:5" x14ac:dyDescent="0.3">
      <c r="A1140" s="63"/>
      <c r="D1140" s="9"/>
      <c r="E1140" s="15"/>
    </row>
    <row r="1141" spans="1:5" ht="15" customHeight="1" x14ac:dyDescent="0.3">
      <c r="A1141" s="63"/>
      <c r="B1141" s="50" t="s">
        <v>76</v>
      </c>
      <c r="C1141" s="72"/>
      <c r="D1141" s="72"/>
      <c r="E1141" s="73"/>
    </row>
    <row r="1142" spans="1:5" x14ac:dyDescent="0.3">
      <c r="A1142" s="63"/>
      <c r="D1142" s="9"/>
      <c r="E1142" s="15"/>
    </row>
    <row r="1143" spans="1:5" x14ac:dyDescent="0.3">
      <c r="A1143" s="63"/>
      <c r="D1143" s="23" t="s">
        <v>80</v>
      </c>
      <c r="E1143" s="27"/>
    </row>
    <row r="1144" spans="1:5" x14ac:dyDescent="0.3">
      <c r="A1144" s="63"/>
      <c r="D1144" s="6" t="s">
        <v>77</v>
      </c>
      <c r="E1144" s="27"/>
    </row>
    <row r="1145" spans="1:5" x14ac:dyDescent="0.3">
      <c r="A1145" s="63"/>
      <c r="D1145" s="23" t="s">
        <v>78</v>
      </c>
      <c r="E1145" s="27"/>
    </row>
    <row r="1146" spans="1:5" x14ac:dyDescent="0.3">
      <c r="A1146" s="63"/>
      <c r="D1146" s="6" t="s">
        <v>79</v>
      </c>
      <c r="E1146" s="27"/>
    </row>
    <row r="1147" spans="1:5" x14ac:dyDescent="0.3">
      <c r="A1147" s="63"/>
      <c r="E1147" s="13"/>
    </row>
    <row r="1148" spans="1:5" x14ac:dyDescent="0.3">
      <c r="A1148" s="63"/>
      <c r="C1148" s="58" t="s">
        <v>57</v>
      </c>
      <c r="D1148" s="58"/>
      <c r="E1148" s="13"/>
    </row>
    <row r="1149" spans="1:5" x14ac:dyDescent="0.3">
      <c r="A1149" s="63"/>
      <c r="C1149" s="58" t="s">
        <v>58</v>
      </c>
      <c r="D1149" s="58"/>
      <c r="E1149" s="13"/>
    </row>
    <row r="1150" spans="1:5" x14ac:dyDescent="0.3">
      <c r="A1150" s="63"/>
      <c r="C1150" s="4" t="s">
        <v>60</v>
      </c>
      <c r="D1150" s="4" t="s">
        <v>70</v>
      </c>
      <c r="E1150" s="4" t="s">
        <v>157</v>
      </c>
    </row>
    <row r="1151" spans="1:5" x14ac:dyDescent="0.3">
      <c r="A1151" s="63"/>
      <c r="C1151" s="5" t="s">
        <v>61</v>
      </c>
      <c r="D1151" s="8">
        <v>1</v>
      </c>
      <c r="E1151" s="8">
        <f>1-D1151</f>
        <v>0</v>
      </c>
    </row>
    <row r="1152" spans="1:5" x14ac:dyDescent="0.3">
      <c r="A1152" s="63"/>
      <c r="C1152" s="5" t="s">
        <v>62</v>
      </c>
      <c r="D1152" s="8">
        <v>0.95</v>
      </c>
      <c r="E1152" s="8">
        <f t="shared" ref="E1152:E1155" si="96">1-D1152</f>
        <v>5.0000000000000044E-2</v>
      </c>
    </row>
    <row r="1153" spans="1:12" x14ac:dyDescent="0.3">
      <c r="A1153" s="63"/>
      <c r="C1153" s="5" t="s">
        <v>63</v>
      </c>
      <c r="D1153" s="8">
        <v>0.92500000000000004</v>
      </c>
      <c r="E1153" s="8">
        <f t="shared" si="96"/>
        <v>7.4999999999999956E-2</v>
      </c>
    </row>
    <row r="1154" spans="1:12" x14ac:dyDescent="0.3">
      <c r="A1154" s="63"/>
      <c r="C1154" s="5" t="s">
        <v>64</v>
      </c>
      <c r="D1154" s="8">
        <v>0.9</v>
      </c>
      <c r="E1154" s="8">
        <f t="shared" si="96"/>
        <v>9.9999999999999978E-2</v>
      </c>
    </row>
    <row r="1155" spans="1:12" x14ac:dyDescent="0.3">
      <c r="A1155" s="63"/>
      <c r="C1155" s="5" t="s">
        <v>65</v>
      </c>
      <c r="D1155" s="8">
        <v>0.85</v>
      </c>
      <c r="E1155" s="8">
        <f t="shared" si="96"/>
        <v>0.15000000000000002</v>
      </c>
    </row>
    <row r="1156" spans="1:12" x14ac:dyDescent="0.3">
      <c r="A1156" s="63"/>
      <c r="C1156" s="61" t="s">
        <v>59</v>
      </c>
      <c r="D1156" s="61"/>
      <c r="E1156" s="8" t="s">
        <v>24</v>
      </c>
    </row>
    <row r="1157" spans="1:12" x14ac:dyDescent="0.3">
      <c r="A1157" s="63"/>
      <c r="C1157" s="9"/>
      <c r="D1157" s="9"/>
      <c r="E1157" s="13"/>
    </row>
    <row r="1158" spans="1:12" x14ac:dyDescent="0.3">
      <c r="A1158" s="63"/>
      <c r="B1158" t="s">
        <v>66</v>
      </c>
      <c r="C1158" s="9"/>
      <c r="D1158" s="9"/>
      <c r="E1158" s="13"/>
    </row>
    <row r="1159" spans="1:12" x14ac:dyDescent="0.3">
      <c r="A1159" s="63"/>
      <c r="B1159" t="s">
        <v>67</v>
      </c>
      <c r="C1159" s="9"/>
      <c r="D1159" s="9"/>
      <c r="E1159" s="13"/>
    </row>
    <row r="1160" spans="1:12" x14ac:dyDescent="0.3">
      <c r="A1160" s="63"/>
      <c r="B1160" t="s">
        <v>68</v>
      </c>
      <c r="C1160" s="9"/>
      <c r="D1160" s="9"/>
      <c r="E1160" s="13"/>
    </row>
    <row r="1161" spans="1:12" x14ac:dyDescent="0.3">
      <c r="A1161" s="63"/>
      <c r="B1161" t="s">
        <v>69</v>
      </c>
      <c r="C1161" s="9"/>
      <c r="D1161" s="9"/>
      <c r="E1161" s="13"/>
    </row>
    <row r="1162" spans="1:12" ht="15" thickBot="1" x14ac:dyDescent="0.35">
      <c r="A1162" s="63"/>
      <c r="B1162" s="16" t="s">
        <v>81</v>
      </c>
      <c r="C1162" s="17"/>
      <c r="D1162" s="17"/>
      <c r="E1162" s="18"/>
    </row>
    <row r="1163" spans="1:12" ht="15" thickBot="1" x14ac:dyDescent="0.35">
      <c r="A1163" s="63"/>
      <c r="C1163" s="9"/>
      <c r="D1163" s="9"/>
    </row>
    <row r="1164" spans="1:12" x14ac:dyDescent="0.3">
      <c r="A1164" s="63"/>
      <c r="B1164" s="54" t="s">
        <v>83</v>
      </c>
      <c r="C1164" s="55"/>
      <c r="D1164" s="55"/>
      <c r="E1164" s="55"/>
      <c r="F1164" s="55"/>
      <c r="G1164" s="55"/>
      <c r="H1164" s="55"/>
      <c r="I1164" s="55"/>
      <c r="J1164" s="55"/>
      <c r="K1164" s="55"/>
      <c r="L1164" s="56"/>
    </row>
    <row r="1165" spans="1:12" x14ac:dyDescent="0.3">
      <c r="A1165" s="63"/>
      <c r="B1165" s="57" t="s">
        <v>120</v>
      </c>
      <c r="C1165" s="58"/>
      <c r="D1165" s="58"/>
      <c r="E1165" s="58"/>
      <c r="F1165" s="58"/>
      <c r="G1165" s="58"/>
      <c r="H1165" s="58"/>
      <c r="I1165" s="58"/>
      <c r="J1165" s="58"/>
      <c r="K1165" s="58"/>
      <c r="L1165" s="59"/>
    </row>
    <row r="1166" spans="1:12" x14ac:dyDescent="0.3">
      <c r="A1166" s="63"/>
      <c r="B1166" s="11"/>
      <c r="C1166" s="11"/>
      <c r="D1166" s="11"/>
      <c r="E1166" s="11"/>
      <c r="L1166" s="13"/>
    </row>
    <row r="1167" spans="1:12" x14ac:dyDescent="0.3">
      <c r="A1167" s="63"/>
      <c r="B1167" s="21" t="s">
        <v>82</v>
      </c>
      <c r="C1167" s="11"/>
      <c r="D1167" s="11"/>
      <c r="E1167" s="11"/>
      <c r="L1167" s="13"/>
    </row>
    <row r="1168" spans="1:12" x14ac:dyDescent="0.3">
      <c r="A1168" s="63"/>
      <c r="L1168" s="13"/>
    </row>
    <row r="1169" spans="1:12" ht="16.2" x14ac:dyDescent="0.3">
      <c r="A1169" s="63"/>
      <c r="B1169" s="19" t="s">
        <v>34</v>
      </c>
      <c r="C1169" s="5">
        <f>C1113</f>
        <v>0</v>
      </c>
      <c r="D1169" s="5" t="s">
        <v>35</v>
      </c>
      <c r="E1169" s="5">
        <f t="shared" ref="E1169:E1174" si="97">E1113</f>
        <v>0</v>
      </c>
      <c r="L1169" s="13"/>
    </row>
    <row r="1170" spans="1:12" x14ac:dyDescent="0.3">
      <c r="A1170" s="63"/>
      <c r="B1170" s="19" t="s">
        <v>36</v>
      </c>
      <c r="C1170" s="5" t="str">
        <f>C1114</f>
        <v>Nevada</v>
      </c>
      <c r="D1170" s="5" t="s">
        <v>29</v>
      </c>
      <c r="E1170" s="5" t="e">
        <f t="shared" si="97"/>
        <v>#N/A</v>
      </c>
      <c r="L1170" s="13"/>
    </row>
    <row r="1171" spans="1:12" x14ac:dyDescent="0.3">
      <c r="A1171" s="63"/>
      <c r="B1171" s="19" t="s">
        <v>37</v>
      </c>
      <c r="C1171" s="5">
        <f>C1115</f>
        <v>0</v>
      </c>
      <c r="D1171" s="5" t="s">
        <v>38</v>
      </c>
      <c r="E1171" s="5">
        <f t="shared" si="97"/>
        <v>0</v>
      </c>
      <c r="L1171" s="13"/>
    </row>
    <row r="1172" spans="1:12" x14ac:dyDescent="0.3">
      <c r="A1172" s="63"/>
      <c r="B1172" s="19" t="s">
        <v>39</v>
      </c>
      <c r="C1172" s="5">
        <f>C1116</f>
        <v>0</v>
      </c>
      <c r="D1172" s="5" t="s">
        <v>40</v>
      </c>
      <c r="E1172" s="5">
        <f t="shared" si="97"/>
        <v>0</v>
      </c>
      <c r="L1172" s="13"/>
    </row>
    <row r="1173" spans="1:12" x14ac:dyDescent="0.3">
      <c r="A1173" s="63"/>
      <c r="B1173" s="19" t="s">
        <v>41</v>
      </c>
      <c r="C1173" s="5">
        <f>C1117</f>
        <v>0</v>
      </c>
      <c r="D1173" s="5" t="s">
        <v>42</v>
      </c>
      <c r="E1173" s="5">
        <f t="shared" si="97"/>
        <v>0</v>
      </c>
      <c r="L1173" s="13"/>
    </row>
    <row r="1174" spans="1:12" x14ac:dyDescent="0.3">
      <c r="A1174" s="63"/>
      <c r="B1174" s="19"/>
      <c r="C1174" s="5"/>
      <c r="D1174" s="5" t="s">
        <v>43</v>
      </c>
      <c r="E1174" s="5">
        <f t="shared" si="97"/>
        <v>0</v>
      </c>
      <c r="L1174" s="13"/>
    </row>
    <row r="1175" spans="1:12" x14ac:dyDescent="0.3">
      <c r="A1175" s="63"/>
      <c r="L1175" s="13"/>
    </row>
    <row r="1176" spans="1:12" ht="16.2" x14ac:dyDescent="0.3">
      <c r="A1176" s="63"/>
      <c r="B1176" s="22" t="s">
        <v>84</v>
      </c>
      <c r="C1176" s="6" t="s">
        <v>99</v>
      </c>
      <c r="D1176" s="6" t="s">
        <v>85</v>
      </c>
      <c r="E1176" s="6" t="s">
        <v>86</v>
      </c>
      <c r="F1176" s="6" t="s">
        <v>87</v>
      </c>
      <c r="G1176" s="6" t="s">
        <v>88</v>
      </c>
      <c r="H1176" s="6" t="s">
        <v>89</v>
      </c>
      <c r="I1176" s="6" t="s">
        <v>90</v>
      </c>
      <c r="J1176" s="6" t="s">
        <v>91</v>
      </c>
      <c r="K1176" s="6" t="s">
        <v>92</v>
      </c>
      <c r="L1176" s="14" t="s">
        <v>100</v>
      </c>
    </row>
    <row r="1177" spans="1:12" x14ac:dyDescent="0.3">
      <c r="A1177" s="63"/>
      <c r="B1177" s="22" t="s">
        <v>15</v>
      </c>
      <c r="C1177" s="6" t="s">
        <v>101</v>
      </c>
      <c r="D1177" s="6" t="s">
        <v>102</v>
      </c>
      <c r="E1177" s="6"/>
      <c r="F1177" s="6" t="s">
        <v>102</v>
      </c>
      <c r="G1177" s="6"/>
      <c r="H1177" s="6" t="s">
        <v>102</v>
      </c>
      <c r="I1177" s="6"/>
      <c r="J1177" s="6" t="s">
        <v>103</v>
      </c>
      <c r="K1177" s="6"/>
      <c r="L1177" s="14" t="s">
        <v>104</v>
      </c>
    </row>
    <row r="1178" spans="1:12" x14ac:dyDescent="0.3">
      <c r="A1178" s="63"/>
      <c r="B1178" s="22">
        <v>1</v>
      </c>
      <c r="C1178" s="27"/>
      <c r="D1178" s="6">
        <v>2.77</v>
      </c>
      <c r="E1178" s="27">
        <f>C1178*D1178</f>
        <v>0</v>
      </c>
      <c r="F1178" s="6">
        <v>0.50700000000000001</v>
      </c>
      <c r="G1178" s="27">
        <f>-E1178*F1178</f>
        <v>0</v>
      </c>
      <c r="H1178" s="6">
        <v>0</v>
      </c>
      <c r="I1178" s="27">
        <f>C1178*H1178</f>
        <v>0</v>
      </c>
      <c r="J1178" s="6">
        <v>0</v>
      </c>
      <c r="K1178" s="27">
        <f>I1178*J1178</f>
        <v>0</v>
      </c>
      <c r="L1178" s="14">
        <v>0.46</v>
      </c>
    </row>
    <row r="1179" spans="1:12" x14ac:dyDescent="0.3">
      <c r="A1179" s="63"/>
      <c r="B1179" s="22">
        <v>2</v>
      </c>
      <c r="C1179" s="27"/>
      <c r="D1179" s="6">
        <v>4.1749999999999998</v>
      </c>
      <c r="E1179" s="27">
        <f t="shared" ref="E1179:E1192" si="98">C1179*D1179</f>
        <v>0</v>
      </c>
      <c r="F1179" s="6">
        <v>0.56699999999999995</v>
      </c>
      <c r="G1179" s="27">
        <f t="shared" ref="G1179:G1192" si="99">-E1179*F1179</f>
        <v>0</v>
      </c>
      <c r="H1179" s="6">
        <v>0</v>
      </c>
      <c r="I1179" s="27">
        <f t="shared" ref="I1179:I1192" si="100">C1179*H1179</f>
        <v>0</v>
      </c>
      <c r="J1179" s="6">
        <v>0</v>
      </c>
      <c r="K1179" s="27">
        <f t="shared" ref="K1179:K1192" si="101">I1179*J1179</f>
        <v>0</v>
      </c>
      <c r="L1179" s="14">
        <v>0.63</v>
      </c>
    </row>
    <row r="1180" spans="1:12" x14ac:dyDescent="0.3">
      <c r="A1180" s="63"/>
      <c r="B1180" s="22">
        <v>3</v>
      </c>
      <c r="C1180" s="27"/>
      <c r="D1180" s="6">
        <v>4.1749999999999998</v>
      </c>
      <c r="E1180" s="27">
        <f t="shared" si="98"/>
        <v>0</v>
      </c>
      <c r="F1180" s="6">
        <v>0.56699999999999995</v>
      </c>
      <c r="G1180" s="27">
        <f t="shared" si="99"/>
        <v>0</v>
      </c>
      <c r="H1180" s="6">
        <v>1.194</v>
      </c>
      <c r="I1180" s="27">
        <f t="shared" si="100"/>
        <v>0</v>
      </c>
      <c r="J1180" s="6">
        <v>0.75900000000000001</v>
      </c>
      <c r="K1180" s="27">
        <f t="shared" si="101"/>
        <v>0</v>
      </c>
      <c r="L1180" s="14">
        <v>0.75</v>
      </c>
    </row>
    <row r="1181" spans="1:12" x14ac:dyDescent="0.3">
      <c r="A1181" s="63"/>
      <c r="B1181" s="22">
        <v>4</v>
      </c>
      <c r="C1181" s="27"/>
      <c r="D1181" s="6">
        <v>4.1749999999999998</v>
      </c>
      <c r="E1181" s="27">
        <f t="shared" si="98"/>
        <v>0</v>
      </c>
      <c r="F1181" s="6">
        <v>0.56699999999999995</v>
      </c>
      <c r="G1181" s="27">
        <f t="shared" si="99"/>
        <v>0</v>
      </c>
      <c r="H1181" s="6">
        <v>2.2450000000000001</v>
      </c>
      <c r="I1181" s="27">
        <f t="shared" si="100"/>
        <v>0</v>
      </c>
      <c r="J1181" s="6">
        <v>0.77100000000000002</v>
      </c>
      <c r="K1181" s="27">
        <f t="shared" si="101"/>
        <v>0</v>
      </c>
      <c r="L1181" s="14">
        <v>0.77</v>
      </c>
    </row>
    <row r="1182" spans="1:12" x14ac:dyDescent="0.3">
      <c r="A1182" s="63"/>
      <c r="B1182" s="22">
        <v>5</v>
      </c>
      <c r="C1182" s="27"/>
      <c r="D1182" s="6">
        <v>4.1749999999999998</v>
      </c>
      <c r="E1182" s="27">
        <f t="shared" si="98"/>
        <v>0</v>
      </c>
      <c r="F1182" s="6">
        <v>0.56699999999999995</v>
      </c>
      <c r="G1182" s="27">
        <f t="shared" si="99"/>
        <v>0</v>
      </c>
      <c r="H1182" s="6">
        <v>3.17</v>
      </c>
      <c r="I1182" s="27">
        <f t="shared" si="100"/>
        <v>0</v>
      </c>
      <c r="J1182" s="6">
        <v>0.78200000000000003</v>
      </c>
      <c r="K1182" s="27">
        <f t="shared" si="101"/>
        <v>0</v>
      </c>
      <c r="L1182" s="14">
        <v>0.8</v>
      </c>
    </row>
    <row r="1183" spans="1:12" x14ac:dyDescent="0.3">
      <c r="A1183" s="63"/>
      <c r="B1183" s="22">
        <v>6</v>
      </c>
      <c r="C1183" s="27"/>
      <c r="D1183" s="6">
        <v>4.1749999999999998</v>
      </c>
      <c r="E1183" s="27">
        <f t="shared" si="98"/>
        <v>0</v>
      </c>
      <c r="F1183" s="6">
        <v>0.56699999999999995</v>
      </c>
      <c r="G1183" s="27">
        <f t="shared" si="99"/>
        <v>0</v>
      </c>
      <c r="H1183" s="6">
        <v>3.9980000000000002</v>
      </c>
      <c r="I1183" s="27">
        <f t="shared" si="100"/>
        <v>0</v>
      </c>
      <c r="J1183" s="6">
        <v>0.79200000000000004</v>
      </c>
      <c r="K1183" s="27">
        <f t="shared" si="101"/>
        <v>0</v>
      </c>
      <c r="L1183" s="14">
        <v>0.82</v>
      </c>
    </row>
    <row r="1184" spans="1:12" x14ac:dyDescent="0.3">
      <c r="A1184" s="63"/>
      <c r="B1184" s="22">
        <v>7</v>
      </c>
      <c r="C1184" s="27"/>
      <c r="D1184" s="6">
        <v>4.1749999999999998</v>
      </c>
      <c r="E1184" s="27">
        <f t="shared" si="98"/>
        <v>0</v>
      </c>
      <c r="F1184" s="6">
        <v>0.56699999999999995</v>
      </c>
      <c r="G1184" s="27">
        <f t="shared" si="99"/>
        <v>0</v>
      </c>
      <c r="H1184" s="6">
        <v>4.7539999999999996</v>
      </c>
      <c r="I1184" s="27">
        <f t="shared" si="100"/>
        <v>0</v>
      </c>
      <c r="J1184" s="6">
        <v>0.80200000000000005</v>
      </c>
      <c r="K1184" s="27">
        <f t="shared" si="101"/>
        <v>0</v>
      </c>
      <c r="L1184" s="14">
        <v>0.84</v>
      </c>
    </row>
    <row r="1185" spans="1:12" x14ac:dyDescent="0.3">
      <c r="A1185" s="63"/>
      <c r="B1185" s="22">
        <v>8</v>
      </c>
      <c r="C1185" s="27"/>
      <c r="D1185" s="6">
        <v>4.1749999999999998</v>
      </c>
      <c r="E1185" s="27">
        <f t="shared" si="98"/>
        <v>0</v>
      </c>
      <c r="F1185" s="6">
        <v>0.56699999999999995</v>
      </c>
      <c r="G1185" s="27">
        <f t="shared" si="99"/>
        <v>0</v>
      </c>
      <c r="H1185" s="6">
        <v>5.4450000000000003</v>
      </c>
      <c r="I1185" s="27">
        <f t="shared" si="100"/>
        <v>0</v>
      </c>
      <c r="J1185" s="6">
        <v>0.81100000000000005</v>
      </c>
      <c r="K1185" s="27">
        <f t="shared" si="101"/>
        <v>0</v>
      </c>
      <c r="L1185" s="14">
        <v>0.87</v>
      </c>
    </row>
    <row r="1186" spans="1:12" x14ac:dyDescent="0.3">
      <c r="A1186" s="63"/>
      <c r="B1186" s="22">
        <v>9</v>
      </c>
      <c r="C1186" s="27"/>
      <c r="D1186" s="6">
        <v>4.1749999999999998</v>
      </c>
      <c r="E1186" s="27">
        <f t="shared" si="98"/>
        <v>0</v>
      </c>
      <c r="F1186" s="6">
        <v>0.56699999999999995</v>
      </c>
      <c r="G1186" s="27">
        <f t="shared" si="99"/>
        <v>0</v>
      </c>
      <c r="H1186" s="6">
        <v>6.0750000000000002</v>
      </c>
      <c r="I1186" s="27">
        <f t="shared" si="100"/>
        <v>0</v>
      </c>
      <c r="J1186" s="6">
        <v>0.81799999999999995</v>
      </c>
      <c r="K1186" s="27">
        <f t="shared" si="101"/>
        <v>0</v>
      </c>
      <c r="L1186" s="14">
        <v>0.88</v>
      </c>
    </row>
    <row r="1187" spans="1:12" x14ac:dyDescent="0.3">
      <c r="A1187" s="63"/>
      <c r="B1187" s="22">
        <v>10</v>
      </c>
      <c r="C1187" s="27"/>
      <c r="D1187" s="6">
        <v>4.1749999999999998</v>
      </c>
      <c r="E1187" s="27">
        <f t="shared" si="98"/>
        <v>0</v>
      </c>
      <c r="F1187" s="6">
        <v>0.56699999999999995</v>
      </c>
      <c r="G1187" s="27">
        <f t="shared" si="99"/>
        <v>0</v>
      </c>
      <c r="H1187" s="6">
        <v>6.65</v>
      </c>
      <c r="I1187" s="27">
        <f t="shared" si="100"/>
        <v>0</v>
      </c>
      <c r="J1187" s="6">
        <v>0.82399999999999995</v>
      </c>
      <c r="K1187" s="27">
        <f t="shared" si="101"/>
        <v>0</v>
      </c>
      <c r="L1187" s="14">
        <v>0.88</v>
      </c>
    </row>
    <row r="1188" spans="1:12" x14ac:dyDescent="0.3">
      <c r="A1188" s="63"/>
      <c r="B1188" s="22">
        <v>11</v>
      </c>
      <c r="C1188" s="27"/>
      <c r="D1188" s="6">
        <v>4.1749999999999998</v>
      </c>
      <c r="E1188" s="27">
        <f t="shared" si="98"/>
        <v>0</v>
      </c>
      <c r="F1188" s="6">
        <v>0.56699999999999995</v>
      </c>
      <c r="G1188" s="27">
        <f t="shared" si="99"/>
        <v>0</v>
      </c>
      <c r="H1188" s="6">
        <v>7.1760000000000002</v>
      </c>
      <c r="I1188" s="27">
        <f t="shared" si="100"/>
        <v>0</v>
      </c>
      <c r="J1188" s="6">
        <v>0.82799999999999996</v>
      </c>
      <c r="K1188" s="27">
        <f t="shared" si="101"/>
        <v>0</v>
      </c>
      <c r="L1188" s="14">
        <v>0.88</v>
      </c>
    </row>
    <row r="1189" spans="1:12" x14ac:dyDescent="0.3">
      <c r="A1189" s="63"/>
      <c r="B1189" s="22">
        <v>12</v>
      </c>
      <c r="C1189" s="27"/>
      <c r="D1189" s="6">
        <v>4.1749999999999998</v>
      </c>
      <c r="E1189" s="27">
        <f t="shared" si="98"/>
        <v>0</v>
      </c>
      <c r="F1189" s="6">
        <v>0.56699999999999995</v>
      </c>
      <c r="G1189" s="27">
        <f t="shared" si="99"/>
        <v>0</v>
      </c>
      <c r="H1189" s="6">
        <v>7.6550000000000002</v>
      </c>
      <c r="I1189" s="27">
        <f t="shared" si="100"/>
        <v>0</v>
      </c>
      <c r="J1189" s="6">
        <v>0.83099999999999996</v>
      </c>
      <c r="K1189" s="27">
        <f t="shared" si="101"/>
        <v>0</v>
      </c>
      <c r="L1189" s="14">
        <v>0.88</v>
      </c>
    </row>
    <row r="1190" spans="1:12" x14ac:dyDescent="0.3">
      <c r="A1190" s="63"/>
      <c r="B1190" s="22">
        <v>13</v>
      </c>
      <c r="C1190" s="27"/>
      <c r="D1190" s="6">
        <v>4.1749999999999998</v>
      </c>
      <c r="E1190" s="27">
        <f t="shared" si="98"/>
        <v>0</v>
      </c>
      <c r="F1190" s="6">
        <v>0.56699999999999995</v>
      </c>
      <c r="G1190" s="27">
        <f t="shared" si="99"/>
        <v>0</v>
      </c>
      <c r="H1190" s="6">
        <v>8.093</v>
      </c>
      <c r="I1190" s="27">
        <f t="shared" si="100"/>
        <v>0</v>
      </c>
      <c r="J1190" s="6">
        <v>0.83399999999999996</v>
      </c>
      <c r="K1190" s="27">
        <f t="shared" si="101"/>
        <v>0</v>
      </c>
      <c r="L1190" s="14">
        <v>0.89</v>
      </c>
    </row>
    <row r="1191" spans="1:12" x14ac:dyDescent="0.3">
      <c r="A1191" s="63"/>
      <c r="B1191" s="22">
        <v>14</v>
      </c>
      <c r="C1191" s="27"/>
      <c r="D1191" s="6">
        <v>4.1749999999999998</v>
      </c>
      <c r="E1191" s="27">
        <f t="shared" si="98"/>
        <v>0</v>
      </c>
      <c r="F1191" s="6">
        <v>0.56699999999999995</v>
      </c>
      <c r="G1191" s="27">
        <f t="shared" si="99"/>
        <v>0</v>
      </c>
      <c r="H1191" s="6">
        <v>8.4930000000000003</v>
      </c>
      <c r="I1191" s="27">
        <f t="shared" si="100"/>
        <v>0</v>
      </c>
      <c r="J1191" s="6">
        <v>0.83699999999999997</v>
      </c>
      <c r="K1191" s="27">
        <f t="shared" si="101"/>
        <v>0</v>
      </c>
      <c r="L1191" s="14">
        <v>0.89</v>
      </c>
    </row>
    <row r="1192" spans="1:12" ht="16.2" x14ac:dyDescent="0.3">
      <c r="A1192" s="63"/>
      <c r="B1192" s="22" t="s">
        <v>98</v>
      </c>
      <c r="C1192" s="27"/>
      <c r="D1192" s="6">
        <v>4.1749999999999998</v>
      </c>
      <c r="E1192" s="27">
        <f t="shared" si="98"/>
        <v>0</v>
      </c>
      <c r="F1192" s="6">
        <v>0.56699999999999995</v>
      </c>
      <c r="G1192" s="27">
        <f t="shared" si="99"/>
        <v>0</v>
      </c>
      <c r="H1192" s="6">
        <v>8.6839999999999993</v>
      </c>
      <c r="I1192" s="27">
        <f t="shared" si="100"/>
        <v>0</v>
      </c>
      <c r="J1192" s="6">
        <v>0.83799999999999997</v>
      </c>
      <c r="K1192" s="27">
        <f t="shared" si="101"/>
        <v>0</v>
      </c>
      <c r="L1192" s="14">
        <v>0.89</v>
      </c>
    </row>
    <row r="1193" spans="1:12" x14ac:dyDescent="0.3">
      <c r="A1193" s="63"/>
      <c r="B1193" s="19" t="s">
        <v>93</v>
      </c>
      <c r="C1193" s="5"/>
      <c r="D1193" s="5"/>
      <c r="E1193" s="5" t="s">
        <v>94</v>
      </c>
      <c r="F1193" s="25">
        <f>SUM(E1178:E1192)</f>
        <v>0</v>
      </c>
      <c r="G1193" s="5" t="s">
        <v>95</v>
      </c>
      <c r="H1193" s="25">
        <f>SUM(G1178:G1192)</f>
        <v>0</v>
      </c>
      <c r="I1193" s="5" t="s">
        <v>96</v>
      </c>
      <c r="J1193" s="25">
        <f>SUM(I1178:I1192)</f>
        <v>0</v>
      </c>
      <c r="K1193" s="5" t="s">
        <v>97</v>
      </c>
      <c r="L1193" s="25">
        <f>SUM(K1178:K1192)</f>
        <v>0</v>
      </c>
    </row>
    <row r="1194" spans="1:12" x14ac:dyDescent="0.3">
      <c r="A1194" s="63"/>
      <c r="L1194" s="13"/>
    </row>
    <row r="1195" spans="1:12" x14ac:dyDescent="0.3">
      <c r="A1195" s="63"/>
      <c r="B1195" s="60" t="s">
        <v>105</v>
      </c>
      <c r="C1195" s="61"/>
      <c r="D1195" s="5" t="e">
        <f>(H1193+L1193)/(F1193+J1193)</f>
        <v>#DIV/0!</v>
      </c>
      <c r="L1195" s="13"/>
    </row>
    <row r="1196" spans="1:12" x14ac:dyDescent="0.3">
      <c r="A1196" s="63"/>
      <c r="L1196" s="13"/>
    </row>
    <row r="1197" spans="1:12" x14ac:dyDescent="0.3">
      <c r="A1197" s="63"/>
      <c r="B1197" t="s">
        <v>66</v>
      </c>
      <c r="L1197" s="13"/>
    </row>
    <row r="1198" spans="1:12" x14ac:dyDescent="0.3">
      <c r="A1198" s="63"/>
      <c r="B1198" t="s">
        <v>118</v>
      </c>
      <c r="L1198" s="13"/>
    </row>
    <row r="1199" spans="1:12" x14ac:dyDescent="0.3">
      <c r="A1199" s="63"/>
      <c r="B1199" t="s">
        <v>109</v>
      </c>
      <c r="L1199" s="13"/>
    </row>
    <row r="1200" spans="1:12" x14ac:dyDescent="0.3">
      <c r="A1200" s="63"/>
      <c r="B1200" t="s">
        <v>110</v>
      </c>
      <c r="L1200" s="13"/>
    </row>
    <row r="1201" spans="1:12" x14ac:dyDescent="0.3">
      <c r="A1201" s="63"/>
      <c r="B1201" t="s">
        <v>111</v>
      </c>
      <c r="L1201" s="13"/>
    </row>
    <row r="1202" spans="1:12" ht="15" thickBot="1" x14ac:dyDescent="0.35">
      <c r="A1202" s="63"/>
      <c r="B1202" s="16" t="s">
        <v>112</v>
      </c>
      <c r="C1202" s="16"/>
      <c r="D1202" s="16"/>
      <c r="E1202" s="16"/>
      <c r="F1202" s="16"/>
      <c r="G1202" s="16"/>
      <c r="H1202" s="16"/>
      <c r="I1202" s="16"/>
      <c r="J1202" s="16"/>
      <c r="K1202" s="16"/>
      <c r="L1202" s="18"/>
    </row>
    <row r="1203" spans="1:12" ht="15" thickBot="1" x14ac:dyDescent="0.35">
      <c r="A1203" s="63"/>
    </row>
    <row r="1204" spans="1:12" x14ac:dyDescent="0.3">
      <c r="A1204" s="63"/>
      <c r="B1204" s="54" t="s">
        <v>113</v>
      </c>
      <c r="C1204" s="55"/>
      <c r="D1204" s="55"/>
      <c r="E1204" s="55"/>
      <c r="F1204" s="55"/>
      <c r="G1204" s="55"/>
      <c r="H1204" s="55"/>
      <c r="I1204" s="55"/>
      <c r="J1204" s="55"/>
      <c r="K1204" s="55"/>
      <c r="L1204" s="56"/>
    </row>
    <row r="1205" spans="1:12" x14ac:dyDescent="0.3">
      <c r="A1205" s="63"/>
      <c r="B1205" s="57" t="s">
        <v>120</v>
      </c>
      <c r="C1205" s="58"/>
      <c r="D1205" s="58"/>
      <c r="E1205" s="58"/>
      <c r="F1205" s="58"/>
      <c r="G1205" s="58"/>
      <c r="H1205" s="58"/>
      <c r="I1205" s="58"/>
      <c r="J1205" s="58"/>
      <c r="K1205" s="58"/>
      <c r="L1205" s="59"/>
    </row>
    <row r="1206" spans="1:12" x14ac:dyDescent="0.3">
      <c r="A1206" s="63"/>
      <c r="B1206" s="11"/>
      <c r="C1206" s="11"/>
      <c r="D1206" s="11"/>
      <c r="E1206" s="11"/>
      <c r="L1206" s="13"/>
    </row>
    <row r="1207" spans="1:12" x14ac:dyDescent="0.3">
      <c r="A1207" s="63"/>
      <c r="B1207" s="21" t="s">
        <v>82</v>
      </c>
      <c r="C1207" s="11"/>
      <c r="D1207" s="11"/>
      <c r="E1207" s="11"/>
      <c r="L1207" s="13"/>
    </row>
    <row r="1208" spans="1:12" x14ac:dyDescent="0.3">
      <c r="A1208" s="63"/>
      <c r="L1208" s="13"/>
    </row>
    <row r="1209" spans="1:12" ht="16.2" x14ac:dyDescent="0.3">
      <c r="A1209" s="63"/>
      <c r="B1209" s="19" t="s">
        <v>34</v>
      </c>
      <c r="C1209" s="5">
        <f>C1169</f>
        <v>0</v>
      </c>
      <c r="D1209" s="5" t="s">
        <v>35</v>
      </c>
      <c r="E1209" s="5">
        <f>E1169</f>
        <v>0</v>
      </c>
      <c r="L1209" s="13"/>
    </row>
    <row r="1210" spans="1:12" x14ac:dyDescent="0.3">
      <c r="A1210" s="63"/>
      <c r="B1210" s="19" t="s">
        <v>36</v>
      </c>
      <c r="C1210" s="5" t="str">
        <f t="shared" ref="C1210:C1213" si="102">C1170</f>
        <v>Nevada</v>
      </c>
      <c r="D1210" s="5" t="s">
        <v>29</v>
      </c>
      <c r="E1210" s="5" t="e">
        <f t="shared" ref="E1210:E1214" si="103">E1170</f>
        <v>#N/A</v>
      </c>
      <c r="L1210" s="13"/>
    </row>
    <row r="1211" spans="1:12" x14ac:dyDescent="0.3">
      <c r="A1211" s="63"/>
      <c r="B1211" s="19" t="s">
        <v>37</v>
      </c>
      <c r="C1211" s="5">
        <f t="shared" si="102"/>
        <v>0</v>
      </c>
      <c r="D1211" s="5" t="s">
        <v>38</v>
      </c>
      <c r="E1211" s="5">
        <f t="shared" si="103"/>
        <v>0</v>
      </c>
      <c r="L1211" s="13"/>
    </row>
    <row r="1212" spans="1:12" x14ac:dyDescent="0.3">
      <c r="A1212" s="63"/>
      <c r="B1212" s="19" t="s">
        <v>39</v>
      </c>
      <c r="C1212" s="5">
        <f t="shared" si="102"/>
        <v>0</v>
      </c>
      <c r="D1212" s="5" t="s">
        <v>40</v>
      </c>
      <c r="E1212" s="5">
        <f t="shared" si="103"/>
        <v>0</v>
      </c>
      <c r="L1212" s="13"/>
    </row>
    <row r="1213" spans="1:12" x14ac:dyDescent="0.3">
      <c r="A1213" s="63"/>
      <c r="B1213" s="19" t="s">
        <v>41</v>
      </c>
      <c r="C1213" s="5">
        <f t="shared" si="102"/>
        <v>0</v>
      </c>
      <c r="D1213" s="5" t="s">
        <v>42</v>
      </c>
      <c r="E1213" s="5">
        <f t="shared" si="103"/>
        <v>0</v>
      </c>
      <c r="L1213" s="13"/>
    </row>
    <row r="1214" spans="1:12" x14ac:dyDescent="0.3">
      <c r="A1214" s="63"/>
      <c r="B1214" s="19"/>
      <c r="C1214" s="5"/>
      <c r="D1214" s="5" t="s">
        <v>43</v>
      </c>
      <c r="E1214" s="5">
        <f t="shared" si="103"/>
        <v>0</v>
      </c>
      <c r="L1214" s="13"/>
    </row>
    <row r="1215" spans="1:12" x14ac:dyDescent="0.3">
      <c r="A1215" s="63"/>
      <c r="L1215" s="13"/>
    </row>
    <row r="1216" spans="1:12" ht="16.2" x14ac:dyDescent="0.3">
      <c r="A1216" s="63"/>
      <c r="B1216" s="22" t="s">
        <v>84</v>
      </c>
      <c r="C1216" s="6" t="s">
        <v>99</v>
      </c>
      <c r="D1216" s="6" t="s">
        <v>85</v>
      </c>
      <c r="E1216" s="6" t="s">
        <v>86</v>
      </c>
      <c r="F1216" s="6" t="s">
        <v>87</v>
      </c>
      <c r="G1216" s="6" t="s">
        <v>88</v>
      </c>
      <c r="H1216" s="6" t="s">
        <v>89</v>
      </c>
      <c r="I1216" s="6" t="s">
        <v>90</v>
      </c>
      <c r="J1216" s="6" t="s">
        <v>91</v>
      </c>
      <c r="K1216" s="6" t="s">
        <v>92</v>
      </c>
      <c r="L1216" s="14" t="s">
        <v>100</v>
      </c>
    </row>
    <row r="1217" spans="1:12" x14ac:dyDescent="0.3">
      <c r="A1217" s="63"/>
      <c r="B1217" s="22" t="s">
        <v>15</v>
      </c>
      <c r="C1217" s="6" t="s">
        <v>101</v>
      </c>
      <c r="D1217" s="6" t="s">
        <v>102</v>
      </c>
      <c r="E1217" s="6"/>
      <c r="F1217" s="6" t="s">
        <v>102</v>
      </c>
      <c r="G1217" s="6"/>
      <c r="H1217" s="6" t="s">
        <v>102</v>
      </c>
      <c r="I1217" s="6"/>
      <c r="J1217" s="6" t="s">
        <v>103</v>
      </c>
      <c r="K1217" s="6"/>
      <c r="L1217" s="14" t="s">
        <v>104</v>
      </c>
    </row>
    <row r="1218" spans="1:12" x14ac:dyDescent="0.3">
      <c r="A1218" s="63"/>
      <c r="B1218" s="22">
        <v>1</v>
      </c>
      <c r="C1218" s="27"/>
      <c r="D1218" s="6">
        <v>2.77</v>
      </c>
      <c r="E1218" s="27">
        <f>C1218*D1218</f>
        <v>0</v>
      </c>
      <c r="F1218" s="6">
        <v>0.442</v>
      </c>
      <c r="G1218" s="27">
        <f>E1218*F1218</f>
        <v>0</v>
      </c>
      <c r="H1218" s="6">
        <v>0</v>
      </c>
      <c r="I1218" s="27">
        <f>C1218*H1218</f>
        <v>0</v>
      </c>
      <c r="J1218" s="6">
        <v>0</v>
      </c>
      <c r="K1218" s="27">
        <f>I1218*J1218</f>
        <v>0</v>
      </c>
      <c r="L1218" s="14">
        <v>0.4</v>
      </c>
    </row>
    <row r="1219" spans="1:12" x14ac:dyDescent="0.3">
      <c r="A1219" s="63"/>
      <c r="B1219" s="22">
        <v>2</v>
      </c>
      <c r="C1219" s="27"/>
      <c r="D1219" s="6">
        <v>4.1749999999999998</v>
      </c>
      <c r="E1219" s="27">
        <f t="shared" ref="E1219:E1232" si="104">C1219*D1219</f>
        <v>0</v>
      </c>
      <c r="F1219" s="6">
        <v>0.49299999999999999</v>
      </c>
      <c r="G1219" s="27">
        <f t="shared" ref="G1219:G1232" si="105">E1219*F1219</f>
        <v>0</v>
      </c>
      <c r="H1219" s="6">
        <v>0</v>
      </c>
      <c r="I1219" s="27">
        <f t="shared" ref="I1219:I1232" si="106">C1219*H1219</f>
        <v>0</v>
      </c>
      <c r="J1219" s="6">
        <v>0</v>
      </c>
      <c r="K1219" s="27">
        <f t="shared" ref="K1219:K1232" si="107">I1219*J1219</f>
        <v>0</v>
      </c>
      <c r="L1219" s="14">
        <v>0.55000000000000004</v>
      </c>
    </row>
    <row r="1220" spans="1:12" x14ac:dyDescent="0.3">
      <c r="A1220" s="63"/>
      <c r="B1220" s="22">
        <v>3</v>
      </c>
      <c r="C1220" s="27"/>
      <c r="D1220" s="6">
        <v>4.1749999999999998</v>
      </c>
      <c r="E1220" s="27">
        <f t="shared" si="104"/>
        <v>0</v>
      </c>
      <c r="F1220" s="6">
        <v>0.49299999999999999</v>
      </c>
      <c r="G1220" s="27">
        <f t="shared" si="105"/>
        <v>0</v>
      </c>
      <c r="H1220" s="6">
        <v>1.194</v>
      </c>
      <c r="I1220" s="27">
        <f t="shared" si="106"/>
        <v>0</v>
      </c>
      <c r="J1220" s="6">
        <v>0.65900000000000003</v>
      </c>
      <c r="K1220" s="27">
        <f t="shared" si="107"/>
        <v>0</v>
      </c>
      <c r="L1220" s="14">
        <v>0.65</v>
      </c>
    </row>
    <row r="1221" spans="1:12" x14ac:dyDescent="0.3">
      <c r="A1221" s="63"/>
      <c r="B1221" s="22">
        <v>4</v>
      </c>
      <c r="C1221" s="27"/>
      <c r="D1221" s="6">
        <v>4.1749999999999998</v>
      </c>
      <c r="E1221" s="27">
        <f t="shared" si="104"/>
        <v>0</v>
      </c>
      <c r="F1221" s="6">
        <v>0.49299999999999999</v>
      </c>
      <c r="G1221" s="27">
        <f t="shared" si="105"/>
        <v>0</v>
      </c>
      <c r="H1221" s="6">
        <v>2.2450000000000001</v>
      </c>
      <c r="I1221" s="27">
        <f t="shared" si="106"/>
        <v>0</v>
      </c>
      <c r="J1221" s="6">
        <v>0.66900000000000004</v>
      </c>
      <c r="K1221" s="27">
        <f t="shared" si="107"/>
        <v>0</v>
      </c>
      <c r="L1221" s="14">
        <v>0.67</v>
      </c>
    </row>
    <row r="1222" spans="1:12" x14ac:dyDescent="0.3">
      <c r="A1222" s="63"/>
      <c r="B1222" s="22">
        <v>5</v>
      </c>
      <c r="C1222" s="27"/>
      <c r="D1222" s="6">
        <v>4.1749999999999998</v>
      </c>
      <c r="E1222" s="27">
        <f t="shared" si="104"/>
        <v>0</v>
      </c>
      <c r="F1222" s="6">
        <v>0.49299999999999999</v>
      </c>
      <c r="G1222" s="27">
        <f t="shared" si="105"/>
        <v>0</v>
      </c>
      <c r="H1222" s="6">
        <v>3.17</v>
      </c>
      <c r="I1222" s="27">
        <f t="shared" si="106"/>
        <v>0</v>
      </c>
      <c r="J1222" s="6">
        <v>0.67800000000000005</v>
      </c>
      <c r="K1222" s="27">
        <f t="shared" si="107"/>
        <v>0</v>
      </c>
      <c r="L1222" s="14">
        <v>0.69</v>
      </c>
    </row>
    <row r="1223" spans="1:12" x14ac:dyDescent="0.3">
      <c r="A1223" s="63"/>
      <c r="B1223" s="22">
        <v>6</v>
      </c>
      <c r="C1223" s="27"/>
      <c r="D1223" s="6">
        <v>4.1749999999999998</v>
      </c>
      <c r="E1223" s="27">
        <f t="shared" si="104"/>
        <v>0</v>
      </c>
      <c r="F1223" s="6">
        <v>0.49299999999999999</v>
      </c>
      <c r="G1223" s="27">
        <f t="shared" si="105"/>
        <v>0</v>
      </c>
      <c r="H1223" s="6">
        <v>3.9980000000000002</v>
      </c>
      <c r="I1223" s="27">
        <f t="shared" si="106"/>
        <v>0</v>
      </c>
      <c r="J1223" s="6">
        <v>0.68600000000000005</v>
      </c>
      <c r="K1223" s="27">
        <f t="shared" si="107"/>
        <v>0</v>
      </c>
      <c r="L1223" s="14">
        <v>0.71</v>
      </c>
    </row>
    <row r="1224" spans="1:12" x14ac:dyDescent="0.3">
      <c r="A1224" s="63"/>
      <c r="B1224" s="22">
        <v>7</v>
      </c>
      <c r="C1224" s="27"/>
      <c r="D1224" s="6">
        <v>4.1749999999999998</v>
      </c>
      <c r="E1224" s="27">
        <f t="shared" si="104"/>
        <v>0</v>
      </c>
      <c r="F1224" s="6">
        <v>0.49299999999999999</v>
      </c>
      <c r="G1224" s="27">
        <f t="shared" si="105"/>
        <v>0</v>
      </c>
      <c r="H1224" s="6">
        <v>4.7539999999999996</v>
      </c>
      <c r="I1224" s="27">
        <f t="shared" si="106"/>
        <v>0</v>
      </c>
      <c r="J1224" s="6">
        <v>0.69499999999999995</v>
      </c>
      <c r="K1224" s="27">
        <f t="shared" si="107"/>
        <v>0</v>
      </c>
      <c r="L1224" s="14">
        <v>0.73</v>
      </c>
    </row>
    <row r="1225" spans="1:12" x14ac:dyDescent="0.3">
      <c r="A1225" s="63"/>
      <c r="B1225" s="22">
        <v>8</v>
      </c>
      <c r="C1225" s="27"/>
      <c r="D1225" s="6">
        <v>4.1749999999999998</v>
      </c>
      <c r="E1225" s="27">
        <f t="shared" si="104"/>
        <v>0</v>
      </c>
      <c r="F1225" s="6">
        <v>0.49299999999999999</v>
      </c>
      <c r="G1225" s="27">
        <f t="shared" si="105"/>
        <v>0</v>
      </c>
      <c r="H1225" s="6">
        <v>5.4450000000000003</v>
      </c>
      <c r="I1225" s="27">
        <f t="shared" si="106"/>
        <v>0</v>
      </c>
      <c r="J1225" s="6">
        <v>0.70199999999999996</v>
      </c>
      <c r="K1225" s="27">
        <f t="shared" si="107"/>
        <v>0</v>
      </c>
      <c r="L1225" s="14">
        <v>0.75</v>
      </c>
    </row>
    <row r="1226" spans="1:12" x14ac:dyDescent="0.3">
      <c r="A1226" s="63"/>
      <c r="B1226" s="22">
        <v>9</v>
      </c>
      <c r="C1226" s="27"/>
      <c r="D1226" s="6">
        <v>4.1749999999999998</v>
      </c>
      <c r="E1226" s="27">
        <f t="shared" si="104"/>
        <v>0</v>
      </c>
      <c r="F1226" s="6">
        <v>0.49299999999999999</v>
      </c>
      <c r="G1226" s="27">
        <f t="shared" si="105"/>
        <v>0</v>
      </c>
      <c r="H1226" s="6">
        <v>6.0750000000000002</v>
      </c>
      <c r="I1226" s="27">
        <f t="shared" si="106"/>
        <v>0</v>
      </c>
      <c r="J1226" s="6">
        <v>0.70799999999999996</v>
      </c>
      <c r="K1226" s="27">
        <f t="shared" si="107"/>
        <v>0</v>
      </c>
      <c r="L1226" s="14">
        <v>0.76</v>
      </c>
    </row>
    <row r="1227" spans="1:12" x14ac:dyDescent="0.3">
      <c r="A1227" s="63"/>
      <c r="B1227" s="22">
        <v>10</v>
      </c>
      <c r="C1227" s="27"/>
      <c r="D1227" s="6">
        <v>4.1749999999999998</v>
      </c>
      <c r="E1227" s="27">
        <f t="shared" si="104"/>
        <v>0</v>
      </c>
      <c r="F1227" s="6">
        <v>0.49299999999999999</v>
      </c>
      <c r="G1227" s="27">
        <f t="shared" si="105"/>
        <v>0</v>
      </c>
      <c r="H1227" s="6">
        <v>6.65</v>
      </c>
      <c r="I1227" s="27">
        <f t="shared" si="106"/>
        <v>0</v>
      </c>
      <c r="J1227" s="6">
        <v>0.71299999999999997</v>
      </c>
      <c r="K1227" s="27">
        <f t="shared" si="107"/>
        <v>0</v>
      </c>
      <c r="L1227" s="14">
        <v>0.76</v>
      </c>
    </row>
    <row r="1228" spans="1:12" x14ac:dyDescent="0.3">
      <c r="A1228" s="63"/>
      <c r="B1228" s="22">
        <v>11</v>
      </c>
      <c r="C1228" s="27"/>
      <c r="D1228" s="6">
        <v>4.1749999999999998</v>
      </c>
      <c r="E1228" s="27">
        <f t="shared" si="104"/>
        <v>0</v>
      </c>
      <c r="F1228" s="6">
        <v>0.49299999999999999</v>
      </c>
      <c r="G1228" s="27">
        <f t="shared" si="105"/>
        <v>0</v>
      </c>
      <c r="H1228" s="6">
        <v>7.1760000000000002</v>
      </c>
      <c r="I1228" s="27">
        <f t="shared" si="106"/>
        <v>0</v>
      </c>
      <c r="J1228" s="6">
        <v>0.71699999999999997</v>
      </c>
      <c r="K1228" s="27">
        <f t="shared" si="107"/>
        <v>0</v>
      </c>
      <c r="L1228" s="14">
        <v>0.76</v>
      </c>
    </row>
    <row r="1229" spans="1:12" x14ac:dyDescent="0.3">
      <c r="A1229" s="63"/>
      <c r="B1229" s="22">
        <v>12</v>
      </c>
      <c r="C1229" s="27"/>
      <c r="D1229" s="6">
        <v>4.1749999999999998</v>
      </c>
      <c r="E1229" s="27">
        <f t="shared" si="104"/>
        <v>0</v>
      </c>
      <c r="F1229" s="6">
        <v>0.49299999999999999</v>
      </c>
      <c r="G1229" s="27">
        <f t="shared" si="105"/>
        <v>0</v>
      </c>
      <c r="H1229" s="6">
        <v>7.6550000000000002</v>
      </c>
      <c r="I1229" s="27">
        <f t="shared" si="106"/>
        <v>0</v>
      </c>
      <c r="J1229" s="6">
        <v>0.72</v>
      </c>
      <c r="K1229" s="27">
        <f t="shared" si="107"/>
        <v>0</v>
      </c>
      <c r="L1229" s="14">
        <v>0.77</v>
      </c>
    </row>
    <row r="1230" spans="1:12" x14ac:dyDescent="0.3">
      <c r="A1230" s="63"/>
      <c r="B1230" s="22">
        <v>13</v>
      </c>
      <c r="C1230" s="27"/>
      <c r="D1230" s="6">
        <v>4.1749999999999998</v>
      </c>
      <c r="E1230" s="27">
        <f t="shared" si="104"/>
        <v>0</v>
      </c>
      <c r="F1230" s="6">
        <v>0.49299999999999999</v>
      </c>
      <c r="G1230" s="27">
        <f t="shared" si="105"/>
        <v>0</v>
      </c>
      <c r="H1230" s="6">
        <v>8.093</v>
      </c>
      <c r="I1230" s="27">
        <f t="shared" si="106"/>
        <v>0</v>
      </c>
      <c r="J1230" s="6">
        <v>0.72299999999999998</v>
      </c>
      <c r="K1230" s="27">
        <f t="shared" si="107"/>
        <v>0</v>
      </c>
      <c r="L1230" s="14">
        <v>0.77</v>
      </c>
    </row>
    <row r="1231" spans="1:12" x14ac:dyDescent="0.3">
      <c r="A1231" s="63"/>
      <c r="B1231" s="22">
        <v>14</v>
      </c>
      <c r="C1231" s="27"/>
      <c r="D1231" s="6">
        <v>4.1749999999999998</v>
      </c>
      <c r="E1231" s="27">
        <f t="shared" si="104"/>
        <v>0</v>
      </c>
      <c r="F1231" s="6">
        <v>0.49299999999999999</v>
      </c>
      <c r="G1231" s="27">
        <f t="shared" si="105"/>
        <v>0</v>
      </c>
      <c r="H1231" s="6">
        <v>8.4930000000000003</v>
      </c>
      <c r="I1231" s="27">
        <f t="shared" si="106"/>
        <v>0</v>
      </c>
      <c r="J1231" s="6">
        <v>0.72499999999999998</v>
      </c>
      <c r="K1231" s="27">
        <f t="shared" si="107"/>
        <v>0</v>
      </c>
      <c r="L1231" s="14">
        <v>0.77</v>
      </c>
    </row>
    <row r="1232" spans="1:12" ht="16.2" x14ac:dyDescent="0.3">
      <c r="A1232" s="63"/>
      <c r="B1232" s="22" t="s">
        <v>98</v>
      </c>
      <c r="C1232" s="27"/>
      <c r="D1232" s="6">
        <v>4.1749999999999998</v>
      </c>
      <c r="E1232" s="27">
        <f t="shared" si="104"/>
        <v>0</v>
      </c>
      <c r="F1232" s="6">
        <v>0.49299999999999999</v>
      </c>
      <c r="G1232" s="27">
        <f t="shared" si="105"/>
        <v>0</v>
      </c>
      <c r="H1232" s="6">
        <v>8.6839999999999993</v>
      </c>
      <c r="I1232" s="27">
        <f t="shared" si="106"/>
        <v>0</v>
      </c>
      <c r="J1232" s="6">
        <v>0.72499999999999998</v>
      </c>
      <c r="K1232" s="27">
        <f t="shared" si="107"/>
        <v>0</v>
      </c>
      <c r="L1232" s="14">
        <v>0.77</v>
      </c>
    </row>
    <row r="1233" spans="1:12" x14ac:dyDescent="0.3">
      <c r="A1233" s="63"/>
      <c r="B1233" s="19" t="s">
        <v>93</v>
      </c>
      <c r="C1233" s="5"/>
      <c r="D1233" s="5"/>
      <c r="E1233" s="5" t="s">
        <v>94</v>
      </c>
      <c r="F1233" s="25">
        <f>SUM(E1218:E1232)</f>
        <v>0</v>
      </c>
      <c r="G1233" s="5" t="s">
        <v>95</v>
      </c>
      <c r="H1233" s="25">
        <f>SUM(G1218:G1232)</f>
        <v>0</v>
      </c>
      <c r="I1233" s="5" t="s">
        <v>96</v>
      </c>
      <c r="J1233" s="25">
        <f>SUM(I1218:I1232)</f>
        <v>0</v>
      </c>
      <c r="K1233" s="5" t="s">
        <v>97</v>
      </c>
      <c r="L1233" s="25">
        <f>SUM(K1218:K1232)</f>
        <v>0</v>
      </c>
    </row>
    <row r="1234" spans="1:12" x14ac:dyDescent="0.3">
      <c r="A1234" s="63"/>
      <c r="L1234" s="13"/>
    </row>
    <row r="1235" spans="1:12" x14ac:dyDescent="0.3">
      <c r="A1235" s="63"/>
      <c r="B1235" s="60" t="s">
        <v>105</v>
      </c>
      <c r="C1235" s="61"/>
      <c r="D1235" s="5" t="e">
        <f>(H1233+L1233)/(F1233+J1233)</f>
        <v>#DIV/0!</v>
      </c>
      <c r="L1235" s="13"/>
    </row>
    <row r="1236" spans="1:12" x14ac:dyDescent="0.3">
      <c r="A1236" s="63"/>
      <c r="L1236" s="13"/>
    </row>
    <row r="1237" spans="1:12" x14ac:dyDescent="0.3">
      <c r="A1237" s="63"/>
      <c r="B1237" t="s">
        <v>66</v>
      </c>
      <c r="L1237" s="13"/>
    </row>
    <row r="1238" spans="1:12" x14ac:dyDescent="0.3">
      <c r="A1238" s="63"/>
      <c r="B1238" t="s">
        <v>108</v>
      </c>
      <c r="L1238" s="13"/>
    </row>
    <row r="1239" spans="1:12" x14ac:dyDescent="0.3">
      <c r="A1239" s="63"/>
      <c r="B1239" t="s">
        <v>109</v>
      </c>
      <c r="L1239" s="13"/>
    </row>
    <row r="1240" spans="1:12" x14ac:dyDescent="0.3">
      <c r="A1240" s="63"/>
      <c r="B1240" t="s">
        <v>110</v>
      </c>
      <c r="L1240" s="13"/>
    </row>
    <row r="1241" spans="1:12" x14ac:dyDescent="0.3">
      <c r="A1241" s="63"/>
      <c r="B1241" t="s">
        <v>111</v>
      </c>
      <c r="L1241" s="13"/>
    </row>
    <row r="1242" spans="1:12" ht="15" thickBot="1" x14ac:dyDescent="0.35">
      <c r="A1242" s="64"/>
      <c r="B1242" s="16" t="s">
        <v>112</v>
      </c>
      <c r="C1242" s="16"/>
      <c r="D1242" s="16"/>
      <c r="E1242" s="16"/>
      <c r="F1242" s="16"/>
      <c r="G1242" s="16"/>
      <c r="H1242" s="16"/>
      <c r="I1242" s="16"/>
      <c r="J1242" s="16"/>
      <c r="K1242" s="16"/>
      <c r="L1242" s="18"/>
    </row>
    <row r="1245" spans="1:12" ht="15" thickBot="1" x14ac:dyDescent="0.35"/>
    <row r="1246" spans="1:12" x14ac:dyDescent="0.3">
      <c r="A1246" s="62">
        <v>10</v>
      </c>
      <c r="B1246" s="54" t="s">
        <v>33</v>
      </c>
      <c r="C1246" s="55"/>
      <c r="D1246" s="55"/>
      <c r="E1246" s="56"/>
    </row>
    <row r="1247" spans="1:12" x14ac:dyDescent="0.3">
      <c r="A1247" s="63"/>
      <c r="B1247" s="57" t="s">
        <v>120</v>
      </c>
      <c r="C1247" s="58"/>
      <c r="D1247" s="58"/>
      <c r="E1247" s="59"/>
    </row>
    <row r="1248" spans="1:12" x14ac:dyDescent="0.3">
      <c r="A1248" s="63"/>
      <c r="B1248" s="11"/>
      <c r="C1248" s="11"/>
      <c r="D1248" s="11"/>
      <c r="E1248" s="12"/>
    </row>
    <row r="1249" spans="1:5" x14ac:dyDescent="0.3">
      <c r="A1249" s="63"/>
      <c r="C1249" s="11"/>
      <c r="D1249" s="11"/>
      <c r="E1249" s="12"/>
    </row>
    <row r="1250" spans="1:5" x14ac:dyDescent="0.3">
      <c r="A1250" s="63"/>
      <c r="E1250" s="13"/>
    </row>
    <row r="1251" spans="1:5" ht="16.2" x14ac:dyDescent="0.3">
      <c r="A1251" s="63"/>
      <c r="B1251" s="19" t="s">
        <v>34</v>
      </c>
      <c r="C1251" s="25"/>
      <c r="D1251" s="5" t="s">
        <v>35</v>
      </c>
      <c r="E1251" s="26"/>
    </row>
    <row r="1252" spans="1:5" x14ac:dyDescent="0.3">
      <c r="A1252" s="63"/>
      <c r="B1252" s="19" t="s">
        <v>36</v>
      </c>
      <c r="C1252" s="5" t="s">
        <v>119</v>
      </c>
      <c r="D1252" s="5" t="s">
        <v>29</v>
      </c>
      <c r="E1252" s="26" t="e">
        <f>'Company Information'!$C$3</f>
        <v>#N/A</v>
      </c>
    </row>
    <row r="1253" spans="1:5" x14ac:dyDescent="0.3">
      <c r="A1253" s="63"/>
      <c r="B1253" s="19" t="s">
        <v>37</v>
      </c>
      <c r="C1253" s="25">
        <f>C1115</f>
        <v>0</v>
      </c>
      <c r="D1253" s="5" t="s">
        <v>38</v>
      </c>
      <c r="E1253" s="25">
        <f>E1115</f>
        <v>0</v>
      </c>
    </row>
    <row r="1254" spans="1:5" x14ac:dyDescent="0.3">
      <c r="A1254" s="63"/>
      <c r="B1254" s="19" t="s">
        <v>39</v>
      </c>
      <c r="C1254" s="25">
        <f>C1116</f>
        <v>0</v>
      </c>
      <c r="D1254" s="5" t="s">
        <v>40</v>
      </c>
      <c r="E1254" s="25">
        <f>E1116</f>
        <v>0</v>
      </c>
    </row>
    <row r="1255" spans="1:5" x14ac:dyDescent="0.3">
      <c r="A1255" s="63"/>
      <c r="B1255" s="19" t="s">
        <v>41</v>
      </c>
      <c r="C1255" s="25">
        <f>C1117</f>
        <v>0</v>
      </c>
      <c r="D1255" s="5" t="s">
        <v>42</v>
      </c>
      <c r="E1255" s="25">
        <f>E1117</f>
        <v>0</v>
      </c>
    </row>
    <row r="1256" spans="1:5" x14ac:dyDescent="0.3">
      <c r="A1256" s="63"/>
      <c r="B1256" s="19"/>
      <c r="C1256" s="5"/>
      <c r="D1256" s="5" t="s">
        <v>43</v>
      </c>
      <c r="E1256" s="25">
        <f>E1118</f>
        <v>0</v>
      </c>
    </row>
    <row r="1257" spans="1:5" x14ac:dyDescent="0.3">
      <c r="A1257" s="63"/>
      <c r="E1257" s="13"/>
    </row>
    <row r="1258" spans="1:5" x14ac:dyDescent="0.3">
      <c r="A1258" s="63"/>
      <c r="B1258" s="60" t="s">
        <v>44</v>
      </c>
      <c r="C1258" s="61"/>
      <c r="D1258" s="6" t="s">
        <v>45</v>
      </c>
      <c r="E1258" s="14" t="s">
        <v>46</v>
      </c>
    </row>
    <row r="1259" spans="1:5" ht="16.2" x14ac:dyDescent="0.3">
      <c r="A1259" s="63"/>
      <c r="B1259" s="60"/>
      <c r="C1259" s="61"/>
      <c r="D1259" s="6" t="s">
        <v>48</v>
      </c>
      <c r="E1259" s="14" t="s">
        <v>49</v>
      </c>
    </row>
    <row r="1260" spans="1:5" x14ac:dyDescent="0.3">
      <c r="A1260" s="63"/>
      <c r="B1260" s="20">
        <v>1</v>
      </c>
      <c r="C1260" s="5" t="s">
        <v>50</v>
      </c>
      <c r="D1260" s="25"/>
      <c r="E1260" s="26"/>
    </row>
    <row r="1261" spans="1:5" x14ac:dyDescent="0.3">
      <c r="A1261" s="63"/>
      <c r="B1261" s="20"/>
      <c r="C1261" s="5" t="s">
        <v>47</v>
      </c>
      <c r="D1261" s="25"/>
      <c r="E1261" s="26"/>
    </row>
    <row r="1262" spans="1:5" ht="16.2" x14ac:dyDescent="0.3">
      <c r="A1262" s="63"/>
      <c r="B1262" s="20"/>
      <c r="C1262" s="5" t="s">
        <v>121</v>
      </c>
      <c r="D1262" s="25"/>
      <c r="E1262" s="26"/>
    </row>
    <row r="1263" spans="1:5" x14ac:dyDescent="0.3">
      <c r="A1263" s="63"/>
      <c r="B1263" s="20"/>
      <c r="C1263" s="5" t="s">
        <v>51</v>
      </c>
      <c r="D1263" s="25">
        <f>D1261-D1262</f>
        <v>0</v>
      </c>
      <c r="E1263" s="26">
        <f>E1261-E1262</f>
        <v>0</v>
      </c>
    </row>
    <row r="1264" spans="1:5" x14ac:dyDescent="0.3">
      <c r="A1264" s="63"/>
      <c r="B1264" s="20">
        <v>2</v>
      </c>
      <c r="C1264" s="5" t="s">
        <v>56</v>
      </c>
      <c r="D1264" s="25"/>
      <c r="E1264" s="26"/>
    </row>
    <row r="1265" spans="1:5" x14ac:dyDescent="0.3">
      <c r="A1265" s="63"/>
      <c r="B1265" s="20">
        <v>3</v>
      </c>
      <c r="C1265" s="10" t="s">
        <v>122</v>
      </c>
      <c r="D1265" s="25">
        <f>D1263+D1264</f>
        <v>0</v>
      </c>
      <c r="E1265" s="29">
        <f>E1263+E1264</f>
        <v>0</v>
      </c>
    </row>
    <row r="1266" spans="1:5" x14ac:dyDescent="0.3">
      <c r="A1266" s="63"/>
      <c r="B1266" s="20">
        <v>4</v>
      </c>
      <c r="C1266" s="10" t="s">
        <v>55</v>
      </c>
      <c r="D1266" s="65"/>
      <c r="E1266" s="66"/>
    </row>
    <row r="1267" spans="1:5" x14ac:dyDescent="0.3">
      <c r="A1267" s="63"/>
      <c r="B1267" s="20">
        <v>5</v>
      </c>
      <c r="C1267" s="10" t="s">
        <v>54</v>
      </c>
      <c r="D1267" s="65"/>
      <c r="E1267" s="66"/>
    </row>
    <row r="1268" spans="1:5" x14ac:dyDescent="0.3">
      <c r="A1268" s="63"/>
      <c r="B1268" s="20">
        <v>6</v>
      </c>
      <c r="C1268" s="10" t="s">
        <v>53</v>
      </c>
      <c r="D1268" s="65"/>
      <c r="E1268" s="66"/>
    </row>
    <row r="1269" spans="1:5" x14ac:dyDescent="0.3">
      <c r="A1269" s="63"/>
      <c r="B1269" s="20">
        <v>7</v>
      </c>
      <c r="C1269" s="5" t="s">
        <v>52</v>
      </c>
      <c r="D1269" s="65"/>
      <c r="E1269" s="66"/>
    </row>
    <row r="1270" spans="1:5" ht="43.2" x14ac:dyDescent="0.3">
      <c r="A1270" s="63"/>
      <c r="B1270" s="20">
        <v>8</v>
      </c>
      <c r="C1270" s="7" t="s">
        <v>74</v>
      </c>
      <c r="D1270" s="65" t="e">
        <f>E1265/(D1265-D1268)</f>
        <v>#DIV/0!</v>
      </c>
      <c r="E1270" s="66"/>
    </row>
    <row r="1271" spans="1:5" ht="57.6" x14ac:dyDescent="0.3">
      <c r="A1271" s="63"/>
      <c r="B1271" s="20">
        <v>9</v>
      </c>
      <c r="C1271" s="7" t="s">
        <v>73</v>
      </c>
      <c r="D1271" s="65"/>
      <c r="E1271" s="66"/>
    </row>
    <row r="1272" spans="1:5" x14ac:dyDescent="0.3">
      <c r="A1272" s="63"/>
      <c r="B1272" s="19">
        <v>10</v>
      </c>
      <c r="C1272" s="5" t="s">
        <v>72</v>
      </c>
      <c r="D1272" s="67" t="e">
        <f>IF(D1271&gt;=10000,100%,INDEX(B1289:E1294,MATCH(D1271,C1289:C1294,-1),3))</f>
        <v>#N/A</v>
      </c>
      <c r="E1272" s="68"/>
    </row>
    <row r="1273" spans="1:5" ht="72" x14ac:dyDescent="0.3">
      <c r="A1273" s="63"/>
      <c r="B1273" s="20">
        <v>11</v>
      </c>
      <c r="C1273" s="7" t="s">
        <v>71</v>
      </c>
      <c r="D1273" s="69" t="e">
        <f>IF(D1271&gt;=500,D1270+(1-D1272),D1270)</f>
        <v>#DIV/0!</v>
      </c>
      <c r="E1273" s="66"/>
    </row>
    <row r="1274" spans="1:5" ht="43.2" x14ac:dyDescent="0.3">
      <c r="A1274" s="63"/>
      <c r="B1274" s="20">
        <v>12</v>
      </c>
      <c r="C1274" s="7" t="s">
        <v>130</v>
      </c>
      <c r="D1274" s="65" t="e">
        <f>(D1265-D1268)*D1273</f>
        <v>#DIV/0!</v>
      </c>
      <c r="E1274" s="66"/>
    </row>
    <row r="1275" spans="1:5" ht="43.2" x14ac:dyDescent="0.3">
      <c r="A1275" s="63"/>
      <c r="B1275" s="20">
        <v>13</v>
      </c>
      <c r="C1275" s="7" t="s">
        <v>129</v>
      </c>
      <c r="D1275" s="65">
        <f>IF(D1271&gt;500,IF(D1273&gt;D1269,0,D1265-D1268-D1274/D1269),0)</f>
        <v>0</v>
      </c>
      <c r="E1275" s="66"/>
    </row>
    <row r="1276" spans="1:5" x14ac:dyDescent="0.3">
      <c r="A1276" s="63"/>
      <c r="D1276" s="9"/>
      <c r="E1276" s="15"/>
    </row>
    <row r="1277" spans="1:5" ht="15" customHeight="1" x14ac:dyDescent="0.3">
      <c r="A1277" s="63"/>
      <c r="B1277" s="70" t="s">
        <v>75</v>
      </c>
      <c r="C1277" s="70"/>
      <c r="D1277" s="70"/>
      <c r="E1277" s="71"/>
    </row>
    <row r="1278" spans="1:5" x14ac:dyDescent="0.3">
      <c r="A1278" s="63"/>
      <c r="D1278" s="9"/>
      <c r="E1278" s="15"/>
    </row>
    <row r="1279" spans="1:5" ht="15" customHeight="1" x14ac:dyDescent="0.3">
      <c r="A1279" s="63"/>
      <c r="B1279" s="50" t="s">
        <v>76</v>
      </c>
      <c r="C1279" s="72"/>
      <c r="D1279" s="72"/>
      <c r="E1279" s="73"/>
    </row>
    <row r="1280" spans="1:5" x14ac:dyDescent="0.3">
      <c r="A1280" s="63"/>
      <c r="D1280" s="9"/>
      <c r="E1280" s="15"/>
    </row>
    <row r="1281" spans="1:5" x14ac:dyDescent="0.3">
      <c r="A1281" s="63"/>
      <c r="D1281" s="23" t="s">
        <v>80</v>
      </c>
      <c r="E1281" s="27"/>
    </row>
    <row r="1282" spans="1:5" x14ac:dyDescent="0.3">
      <c r="A1282" s="63"/>
      <c r="D1282" s="6" t="s">
        <v>77</v>
      </c>
      <c r="E1282" s="27"/>
    </row>
    <row r="1283" spans="1:5" x14ac:dyDescent="0.3">
      <c r="A1283" s="63"/>
      <c r="D1283" s="23" t="s">
        <v>78</v>
      </c>
      <c r="E1283" s="27"/>
    </row>
    <row r="1284" spans="1:5" x14ac:dyDescent="0.3">
      <c r="A1284" s="63"/>
      <c r="D1284" s="6" t="s">
        <v>79</v>
      </c>
      <c r="E1284" s="27"/>
    </row>
    <row r="1285" spans="1:5" x14ac:dyDescent="0.3">
      <c r="A1285" s="63"/>
      <c r="E1285" s="13"/>
    </row>
    <row r="1286" spans="1:5" x14ac:dyDescent="0.3">
      <c r="A1286" s="63"/>
      <c r="C1286" s="58" t="s">
        <v>57</v>
      </c>
      <c r="D1286" s="58"/>
      <c r="E1286" s="13"/>
    </row>
    <row r="1287" spans="1:5" x14ac:dyDescent="0.3">
      <c r="A1287" s="63"/>
      <c r="C1287" s="58" t="s">
        <v>58</v>
      </c>
      <c r="D1287" s="58"/>
      <c r="E1287" s="13"/>
    </row>
    <row r="1288" spans="1:5" x14ac:dyDescent="0.3">
      <c r="A1288" s="63"/>
      <c r="C1288" s="4" t="s">
        <v>60</v>
      </c>
      <c r="D1288" s="4" t="s">
        <v>70</v>
      </c>
      <c r="E1288" s="4" t="s">
        <v>157</v>
      </c>
    </row>
    <row r="1289" spans="1:5" x14ac:dyDescent="0.3">
      <c r="A1289" s="63"/>
      <c r="C1289" s="5" t="s">
        <v>61</v>
      </c>
      <c r="D1289" s="8">
        <v>1</v>
      </c>
      <c r="E1289" s="8">
        <f>1-D1289</f>
        <v>0</v>
      </c>
    </row>
    <row r="1290" spans="1:5" x14ac:dyDescent="0.3">
      <c r="A1290" s="63"/>
      <c r="C1290" s="5" t="s">
        <v>62</v>
      </c>
      <c r="D1290" s="8">
        <v>0.95</v>
      </c>
      <c r="E1290" s="8">
        <f t="shared" ref="E1290:E1293" si="108">1-D1290</f>
        <v>5.0000000000000044E-2</v>
      </c>
    </row>
    <row r="1291" spans="1:5" x14ac:dyDescent="0.3">
      <c r="A1291" s="63"/>
      <c r="C1291" s="5" t="s">
        <v>63</v>
      </c>
      <c r="D1291" s="8">
        <v>0.92500000000000004</v>
      </c>
      <c r="E1291" s="8">
        <f t="shared" si="108"/>
        <v>7.4999999999999956E-2</v>
      </c>
    </row>
    <row r="1292" spans="1:5" x14ac:dyDescent="0.3">
      <c r="A1292" s="63"/>
      <c r="C1292" s="5" t="s">
        <v>64</v>
      </c>
      <c r="D1292" s="8">
        <v>0.9</v>
      </c>
      <c r="E1292" s="8">
        <f t="shared" si="108"/>
        <v>9.9999999999999978E-2</v>
      </c>
    </row>
    <row r="1293" spans="1:5" x14ac:dyDescent="0.3">
      <c r="A1293" s="63"/>
      <c r="C1293" s="5" t="s">
        <v>65</v>
      </c>
      <c r="D1293" s="8">
        <v>0.85</v>
      </c>
      <c r="E1293" s="8">
        <f t="shared" si="108"/>
        <v>0.15000000000000002</v>
      </c>
    </row>
    <row r="1294" spans="1:5" x14ac:dyDescent="0.3">
      <c r="A1294" s="63"/>
      <c r="C1294" s="61" t="s">
        <v>59</v>
      </c>
      <c r="D1294" s="61"/>
      <c r="E1294" s="8" t="s">
        <v>24</v>
      </c>
    </row>
    <row r="1295" spans="1:5" x14ac:dyDescent="0.3">
      <c r="A1295" s="63"/>
      <c r="C1295" s="9"/>
      <c r="D1295" s="9"/>
      <c r="E1295" s="13"/>
    </row>
    <row r="1296" spans="1:5" x14ac:dyDescent="0.3">
      <c r="A1296" s="63"/>
      <c r="B1296" t="s">
        <v>66</v>
      </c>
      <c r="C1296" s="9"/>
      <c r="D1296" s="9"/>
      <c r="E1296" s="13"/>
    </row>
    <row r="1297" spans="1:12" x14ac:dyDescent="0.3">
      <c r="A1297" s="63"/>
      <c r="B1297" t="s">
        <v>67</v>
      </c>
      <c r="C1297" s="9"/>
      <c r="D1297" s="9"/>
      <c r="E1297" s="13"/>
    </row>
    <row r="1298" spans="1:12" x14ac:dyDescent="0.3">
      <c r="A1298" s="63"/>
      <c r="B1298" t="s">
        <v>68</v>
      </c>
      <c r="C1298" s="9"/>
      <c r="D1298" s="9"/>
      <c r="E1298" s="13"/>
    </row>
    <row r="1299" spans="1:12" x14ac:dyDescent="0.3">
      <c r="A1299" s="63"/>
      <c r="B1299" t="s">
        <v>69</v>
      </c>
      <c r="C1299" s="9"/>
      <c r="D1299" s="9"/>
      <c r="E1299" s="13"/>
    </row>
    <row r="1300" spans="1:12" ht="15" thickBot="1" x14ac:dyDescent="0.35">
      <c r="A1300" s="63"/>
      <c r="B1300" s="16" t="s">
        <v>81</v>
      </c>
      <c r="C1300" s="17"/>
      <c r="D1300" s="17"/>
      <c r="E1300" s="18"/>
    </row>
    <row r="1301" spans="1:12" ht="15" thickBot="1" x14ac:dyDescent="0.35">
      <c r="A1301" s="63"/>
      <c r="C1301" s="9"/>
      <c r="D1301" s="9"/>
    </row>
    <row r="1302" spans="1:12" x14ac:dyDescent="0.3">
      <c r="A1302" s="63"/>
      <c r="B1302" s="54" t="s">
        <v>83</v>
      </c>
      <c r="C1302" s="55"/>
      <c r="D1302" s="55"/>
      <c r="E1302" s="55"/>
      <c r="F1302" s="55"/>
      <c r="G1302" s="55"/>
      <c r="H1302" s="55"/>
      <c r="I1302" s="55"/>
      <c r="J1302" s="55"/>
      <c r="K1302" s="55"/>
      <c r="L1302" s="56"/>
    </row>
    <row r="1303" spans="1:12" x14ac:dyDescent="0.3">
      <c r="A1303" s="63"/>
      <c r="B1303" s="57" t="s">
        <v>120</v>
      </c>
      <c r="C1303" s="58"/>
      <c r="D1303" s="58"/>
      <c r="E1303" s="58"/>
      <c r="F1303" s="58"/>
      <c r="G1303" s="58"/>
      <c r="H1303" s="58"/>
      <c r="I1303" s="58"/>
      <c r="J1303" s="58"/>
      <c r="K1303" s="58"/>
      <c r="L1303" s="59"/>
    </row>
    <row r="1304" spans="1:12" x14ac:dyDescent="0.3">
      <c r="A1304" s="63"/>
      <c r="B1304" s="11"/>
      <c r="C1304" s="11"/>
      <c r="D1304" s="11"/>
      <c r="E1304" s="11"/>
      <c r="L1304" s="13"/>
    </row>
    <row r="1305" spans="1:12" x14ac:dyDescent="0.3">
      <c r="A1305" s="63"/>
      <c r="B1305" s="21" t="s">
        <v>82</v>
      </c>
      <c r="C1305" s="11"/>
      <c r="D1305" s="11"/>
      <c r="E1305" s="11"/>
      <c r="L1305" s="13"/>
    </row>
    <row r="1306" spans="1:12" x14ac:dyDescent="0.3">
      <c r="A1306" s="63"/>
      <c r="L1306" s="13"/>
    </row>
    <row r="1307" spans="1:12" ht="16.2" x14ac:dyDescent="0.3">
      <c r="A1307" s="63"/>
      <c r="B1307" s="19" t="s">
        <v>34</v>
      </c>
      <c r="C1307" s="5">
        <f>C1251</f>
        <v>0</v>
      </c>
      <c r="D1307" s="5" t="s">
        <v>35</v>
      </c>
      <c r="E1307" s="5">
        <f t="shared" ref="E1307:E1312" si="109">E1251</f>
        <v>0</v>
      </c>
      <c r="L1307" s="13"/>
    </row>
    <row r="1308" spans="1:12" x14ac:dyDescent="0.3">
      <c r="A1308" s="63"/>
      <c r="B1308" s="19" t="s">
        <v>36</v>
      </c>
      <c r="C1308" s="5" t="str">
        <f>C1252</f>
        <v>Nevada</v>
      </c>
      <c r="D1308" s="5" t="s">
        <v>29</v>
      </c>
      <c r="E1308" s="5" t="e">
        <f t="shared" si="109"/>
        <v>#N/A</v>
      </c>
      <c r="L1308" s="13"/>
    </row>
    <row r="1309" spans="1:12" x14ac:dyDescent="0.3">
      <c r="A1309" s="63"/>
      <c r="B1309" s="19" t="s">
        <v>37</v>
      </c>
      <c r="C1309" s="5">
        <f>C1253</f>
        <v>0</v>
      </c>
      <c r="D1309" s="5" t="s">
        <v>38</v>
      </c>
      <c r="E1309" s="5">
        <f t="shared" si="109"/>
        <v>0</v>
      </c>
      <c r="L1309" s="13"/>
    </row>
    <row r="1310" spans="1:12" x14ac:dyDescent="0.3">
      <c r="A1310" s="63"/>
      <c r="B1310" s="19" t="s">
        <v>39</v>
      </c>
      <c r="C1310" s="5">
        <f>C1254</f>
        <v>0</v>
      </c>
      <c r="D1310" s="5" t="s">
        <v>40</v>
      </c>
      <c r="E1310" s="5">
        <f t="shared" si="109"/>
        <v>0</v>
      </c>
      <c r="L1310" s="13"/>
    </row>
    <row r="1311" spans="1:12" x14ac:dyDescent="0.3">
      <c r="A1311" s="63"/>
      <c r="B1311" s="19" t="s">
        <v>41</v>
      </c>
      <c r="C1311" s="5">
        <f>C1255</f>
        <v>0</v>
      </c>
      <c r="D1311" s="5" t="s">
        <v>42</v>
      </c>
      <c r="E1311" s="5">
        <f t="shared" si="109"/>
        <v>0</v>
      </c>
      <c r="L1311" s="13"/>
    </row>
    <row r="1312" spans="1:12" x14ac:dyDescent="0.3">
      <c r="A1312" s="63"/>
      <c r="B1312" s="19"/>
      <c r="C1312" s="5"/>
      <c r="D1312" s="5" t="s">
        <v>43</v>
      </c>
      <c r="E1312" s="5">
        <f t="shared" si="109"/>
        <v>0</v>
      </c>
      <c r="L1312" s="13"/>
    </row>
    <row r="1313" spans="1:12" x14ac:dyDescent="0.3">
      <c r="A1313" s="63"/>
      <c r="L1313" s="13"/>
    </row>
    <row r="1314" spans="1:12" ht="16.2" x14ac:dyDescent="0.3">
      <c r="A1314" s="63"/>
      <c r="B1314" s="22" t="s">
        <v>84</v>
      </c>
      <c r="C1314" s="6" t="s">
        <v>99</v>
      </c>
      <c r="D1314" s="6" t="s">
        <v>85</v>
      </c>
      <c r="E1314" s="6" t="s">
        <v>86</v>
      </c>
      <c r="F1314" s="6" t="s">
        <v>87</v>
      </c>
      <c r="G1314" s="6" t="s">
        <v>88</v>
      </c>
      <c r="H1314" s="6" t="s">
        <v>89</v>
      </c>
      <c r="I1314" s="6" t="s">
        <v>90</v>
      </c>
      <c r="J1314" s="6" t="s">
        <v>91</v>
      </c>
      <c r="K1314" s="6" t="s">
        <v>92</v>
      </c>
      <c r="L1314" s="14" t="s">
        <v>100</v>
      </c>
    </row>
    <row r="1315" spans="1:12" x14ac:dyDescent="0.3">
      <c r="A1315" s="63"/>
      <c r="B1315" s="22" t="s">
        <v>15</v>
      </c>
      <c r="C1315" s="6" t="s">
        <v>101</v>
      </c>
      <c r="D1315" s="6" t="s">
        <v>102</v>
      </c>
      <c r="E1315" s="6"/>
      <c r="F1315" s="6" t="s">
        <v>102</v>
      </c>
      <c r="G1315" s="6"/>
      <c r="H1315" s="6" t="s">
        <v>102</v>
      </c>
      <c r="I1315" s="6"/>
      <c r="J1315" s="6" t="s">
        <v>103</v>
      </c>
      <c r="K1315" s="6"/>
      <c r="L1315" s="14" t="s">
        <v>104</v>
      </c>
    </row>
    <row r="1316" spans="1:12" x14ac:dyDescent="0.3">
      <c r="A1316" s="63"/>
      <c r="B1316" s="22">
        <v>1</v>
      </c>
      <c r="C1316" s="27"/>
      <c r="D1316" s="6">
        <v>2.77</v>
      </c>
      <c r="E1316" s="27">
        <f>C1316*D1316</f>
        <v>0</v>
      </c>
      <c r="F1316" s="6">
        <v>0.50700000000000001</v>
      </c>
      <c r="G1316" s="27">
        <f>-E1316*F1316</f>
        <v>0</v>
      </c>
      <c r="H1316" s="6">
        <v>0</v>
      </c>
      <c r="I1316" s="27">
        <f>C1316*H1316</f>
        <v>0</v>
      </c>
      <c r="J1316" s="6">
        <v>0</v>
      </c>
      <c r="K1316" s="27">
        <f>I1316*J1316</f>
        <v>0</v>
      </c>
      <c r="L1316" s="14">
        <v>0.46</v>
      </c>
    </row>
    <row r="1317" spans="1:12" x14ac:dyDescent="0.3">
      <c r="A1317" s="63"/>
      <c r="B1317" s="22">
        <v>2</v>
      </c>
      <c r="C1317" s="27"/>
      <c r="D1317" s="6">
        <v>4.1749999999999998</v>
      </c>
      <c r="E1317" s="27">
        <f t="shared" ref="E1317:E1330" si="110">C1317*D1317</f>
        <v>0</v>
      </c>
      <c r="F1317" s="6">
        <v>0.56699999999999995</v>
      </c>
      <c r="G1317" s="27">
        <f t="shared" ref="G1317:G1330" si="111">-E1317*F1317</f>
        <v>0</v>
      </c>
      <c r="H1317" s="6">
        <v>0</v>
      </c>
      <c r="I1317" s="27">
        <f t="shared" ref="I1317:I1330" si="112">C1317*H1317</f>
        <v>0</v>
      </c>
      <c r="J1317" s="6">
        <v>0</v>
      </c>
      <c r="K1317" s="27">
        <f t="shared" ref="K1317:K1330" si="113">I1317*J1317</f>
        <v>0</v>
      </c>
      <c r="L1317" s="14">
        <v>0.63</v>
      </c>
    </row>
    <row r="1318" spans="1:12" x14ac:dyDescent="0.3">
      <c r="A1318" s="63"/>
      <c r="B1318" s="22">
        <v>3</v>
      </c>
      <c r="C1318" s="27"/>
      <c r="D1318" s="6">
        <v>4.1749999999999998</v>
      </c>
      <c r="E1318" s="27">
        <f t="shared" si="110"/>
        <v>0</v>
      </c>
      <c r="F1318" s="6">
        <v>0.56699999999999995</v>
      </c>
      <c r="G1318" s="27">
        <f t="shared" si="111"/>
        <v>0</v>
      </c>
      <c r="H1318" s="6">
        <v>1.194</v>
      </c>
      <c r="I1318" s="27">
        <f t="shared" si="112"/>
        <v>0</v>
      </c>
      <c r="J1318" s="6">
        <v>0.75900000000000001</v>
      </c>
      <c r="K1318" s="27">
        <f t="shared" si="113"/>
        <v>0</v>
      </c>
      <c r="L1318" s="14">
        <v>0.75</v>
      </c>
    </row>
    <row r="1319" spans="1:12" x14ac:dyDescent="0.3">
      <c r="A1319" s="63"/>
      <c r="B1319" s="22">
        <v>4</v>
      </c>
      <c r="C1319" s="27"/>
      <c r="D1319" s="6">
        <v>4.1749999999999998</v>
      </c>
      <c r="E1319" s="27">
        <f t="shared" si="110"/>
        <v>0</v>
      </c>
      <c r="F1319" s="6">
        <v>0.56699999999999995</v>
      </c>
      <c r="G1319" s="27">
        <f t="shared" si="111"/>
        <v>0</v>
      </c>
      <c r="H1319" s="6">
        <v>2.2450000000000001</v>
      </c>
      <c r="I1319" s="27">
        <f t="shared" si="112"/>
        <v>0</v>
      </c>
      <c r="J1319" s="6">
        <v>0.77100000000000002</v>
      </c>
      <c r="K1319" s="27">
        <f t="shared" si="113"/>
        <v>0</v>
      </c>
      <c r="L1319" s="14">
        <v>0.77</v>
      </c>
    </row>
    <row r="1320" spans="1:12" x14ac:dyDescent="0.3">
      <c r="A1320" s="63"/>
      <c r="B1320" s="22">
        <v>5</v>
      </c>
      <c r="C1320" s="27"/>
      <c r="D1320" s="6">
        <v>4.1749999999999998</v>
      </c>
      <c r="E1320" s="27">
        <f t="shared" si="110"/>
        <v>0</v>
      </c>
      <c r="F1320" s="6">
        <v>0.56699999999999995</v>
      </c>
      <c r="G1320" s="27">
        <f t="shared" si="111"/>
        <v>0</v>
      </c>
      <c r="H1320" s="6">
        <v>3.17</v>
      </c>
      <c r="I1320" s="27">
        <f t="shared" si="112"/>
        <v>0</v>
      </c>
      <c r="J1320" s="6">
        <v>0.78200000000000003</v>
      </c>
      <c r="K1320" s="27">
        <f t="shared" si="113"/>
        <v>0</v>
      </c>
      <c r="L1320" s="14">
        <v>0.8</v>
      </c>
    </row>
    <row r="1321" spans="1:12" x14ac:dyDescent="0.3">
      <c r="A1321" s="63"/>
      <c r="B1321" s="22">
        <v>6</v>
      </c>
      <c r="C1321" s="27"/>
      <c r="D1321" s="6">
        <v>4.1749999999999998</v>
      </c>
      <c r="E1321" s="27">
        <f t="shared" si="110"/>
        <v>0</v>
      </c>
      <c r="F1321" s="6">
        <v>0.56699999999999995</v>
      </c>
      <c r="G1321" s="27">
        <f t="shared" si="111"/>
        <v>0</v>
      </c>
      <c r="H1321" s="6">
        <v>3.9980000000000002</v>
      </c>
      <c r="I1321" s="27">
        <f t="shared" si="112"/>
        <v>0</v>
      </c>
      <c r="J1321" s="6">
        <v>0.79200000000000004</v>
      </c>
      <c r="K1321" s="27">
        <f t="shared" si="113"/>
        <v>0</v>
      </c>
      <c r="L1321" s="14">
        <v>0.82</v>
      </c>
    </row>
    <row r="1322" spans="1:12" x14ac:dyDescent="0.3">
      <c r="A1322" s="63"/>
      <c r="B1322" s="22">
        <v>7</v>
      </c>
      <c r="C1322" s="27"/>
      <c r="D1322" s="6">
        <v>4.1749999999999998</v>
      </c>
      <c r="E1322" s="27">
        <f t="shared" si="110"/>
        <v>0</v>
      </c>
      <c r="F1322" s="6">
        <v>0.56699999999999995</v>
      </c>
      <c r="G1322" s="27">
        <f t="shared" si="111"/>
        <v>0</v>
      </c>
      <c r="H1322" s="6">
        <v>4.7539999999999996</v>
      </c>
      <c r="I1322" s="27">
        <f t="shared" si="112"/>
        <v>0</v>
      </c>
      <c r="J1322" s="6">
        <v>0.80200000000000005</v>
      </c>
      <c r="K1322" s="27">
        <f t="shared" si="113"/>
        <v>0</v>
      </c>
      <c r="L1322" s="14">
        <v>0.84</v>
      </c>
    </row>
    <row r="1323" spans="1:12" x14ac:dyDescent="0.3">
      <c r="A1323" s="63"/>
      <c r="B1323" s="22">
        <v>8</v>
      </c>
      <c r="C1323" s="27"/>
      <c r="D1323" s="6">
        <v>4.1749999999999998</v>
      </c>
      <c r="E1323" s="27">
        <f t="shared" si="110"/>
        <v>0</v>
      </c>
      <c r="F1323" s="6">
        <v>0.56699999999999995</v>
      </c>
      <c r="G1323" s="27">
        <f t="shared" si="111"/>
        <v>0</v>
      </c>
      <c r="H1323" s="6">
        <v>5.4450000000000003</v>
      </c>
      <c r="I1323" s="27">
        <f t="shared" si="112"/>
        <v>0</v>
      </c>
      <c r="J1323" s="6">
        <v>0.81100000000000005</v>
      </c>
      <c r="K1323" s="27">
        <f t="shared" si="113"/>
        <v>0</v>
      </c>
      <c r="L1323" s="14">
        <v>0.87</v>
      </c>
    </row>
    <row r="1324" spans="1:12" x14ac:dyDescent="0.3">
      <c r="A1324" s="63"/>
      <c r="B1324" s="22">
        <v>9</v>
      </c>
      <c r="C1324" s="27"/>
      <c r="D1324" s="6">
        <v>4.1749999999999998</v>
      </c>
      <c r="E1324" s="27">
        <f t="shared" si="110"/>
        <v>0</v>
      </c>
      <c r="F1324" s="6">
        <v>0.56699999999999995</v>
      </c>
      <c r="G1324" s="27">
        <f t="shared" si="111"/>
        <v>0</v>
      </c>
      <c r="H1324" s="6">
        <v>6.0750000000000002</v>
      </c>
      <c r="I1324" s="27">
        <f t="shared" si="112"/>
        <v>0</v>
      </c>
      <c r="J1324" s="6">
        <v>0.81799999999999995</v>
      </c>
      <c r="K1324" s="27">
        <f t="shared" si="113"/>
        <v>0</v>
      </c>
      <c r="L1324" s="14">
        <v>0.88</v>
      </c>
    </row>
    <row r="1325" spans="1:12" x14ac:dyDescent="0.3">
      <c r="A1325" s="63"/>
      <c r="B1325" s="22">
        <v>10</v>
      </c>
      <c r="C1325" s="27"/>
      <c r="D1325" s="6">
        <v>4.1749999999999998</v>
      </c>
      <c r="E1325" s="27">
        <f t="shared" si="110"/>
        <v>0</v>
      </c>
      <c r="F1325" s="6">
        <v>0.56699999999999995</v>
      </c>
      <c r="G1325" s="27">
        <f t="shared" si="111"/>
        <v>0</v>
      </c>
      <c r="H1325" s="6">
        <v>6.65</v>
      </c>
      <c r="I1325" s="27">
        <f t="shared" si="112"/>
        <v>0</v>
      </c>
      <c r="J1325" s="6">
        <v>0.82399999999999995</v>
      </c>
      <c r="K1325" s="27">
        <f t="shared" si="113"/>
        <v>0</v>
      </c>
      <c r="L1325" s="14">
        <v>0.88</v>
      </c>
    </row>
    <row r="1326" spans="1:12" x14ac:dyDescent="0.3">
      <c r="A1326" s="63"/>
      <c r="B1326" s="22">
        <v>11</v>
      </c>
      <c r="C1326" s="27"/>
      <c r="D1326" s="6">
        <v>4.1749999999999998</v>
      </c>
      <c r="E1326" s="27">
        <f t="shared" si="110"/>
        <v>0</v>
      </c>
      <c r="F1326" s="6">
        <v>0.56699999999999995</v>
      </c>
      <c r="G1326" s="27">
        <f t="shared" si="111"/>
        <v>0</v>
      </c>
      <c r="H1326" s="6">
        <v>7.1760000000000002</v>
      </c>
      <c r="I1326" s="27">
        <f t="shared" si="112"/>
        <v>0</v>
      </c>
      <c r="J1326" s="6">
        <v>0.82799999999999996</v>
      </c>
      <c r="K1326" s="27">
        <f t="shared" si="113"/>
        <v>0</v>
      </c>
      <c r="L1326" s="14">
        <v>0.88</v>
      </c>
    </row>
    <row r="1327" spans="1:12" x14ac:dyDescent="0.3">
      <c r="A1327" s="63"/>
      <c r="B1327" s="22">
        <v>12</v>
      </c>
      <c r="C1327" s="27"/>
      <c r="D1327" s="6">
        <v>4.1749999999999998</v>
      </c>
      <c r="E1327" s="27">
        <f t="shared" si="110"/>
        <v>0</v>
      </c>
      <c r="F1327" s="6">
        <v>0.56699999999999995</v>
      </c>
      <c r="G1327" s="27">
        <f t="shared" si="111"/>
        <v>0</v>
      </c>
      <c r="H1327" s="6">
        <v>7.6550000000000002</v>
      </c>
      <c r="I1327" s="27">
        <f t="shared" si="112"/>
        <v>0</v>
      </c>
      <c r="J1327" s="6">
        <v>0.83099999999999996</v>
      </c>
      <c r="K1327" s="27">
        <f t="shared" si="113"/>
        <v>0</v>
      </c>
      <c r="L1327" s="14">
        <v>0.88</v>
      </c>
    </row>
    <row r="1328" spans="1:12" x14ac:dyDescent="0.3">
      <c r="A1328" s="63"/>
      <c r="B1328" s="22">
        <v>13</v>
      </c>
      <c r="C1328" s="27"/>
      <c r="D1328" s="6">
        <v>4.1749999999999998</v>
      </c>
      <c r="E1328" s="27">
        <f t="shared" si="110"/>
        <v>0</v>
      </c>
      <c r="F1328" s="6">
        <v>0.56699999999999995</v>
      </c>
      <c r="G1328" s="27">
        <f t="shared" si="111"/>
        <v>0</v>
      </c>
      <c r="H1328" s="6">
        <v>8.093</v>
      </c>
      <c r="I1328" s="27">
        <f t="shared" si="112"/>
        <v>0</v>
      </c>
      <c r="J1328" s="6">
        <v>0.83399999999999996</v>
      </c>
      <c r="K1328" s="27">
        <f t="shared" si="113"/>
        <v>0</v>
      </c>
      <c r="L1328" s="14">
        <v>0.89</v>
      </c>
    </row>
    <row r="1329" spans="1:12" x14ac:dyDescent="0.3">
      <c r="A1329" s="63"/>
      <c r="B1329" s="22">
        <v>14</v>
      </c>
      <c r="C1329" s="27"/>
      <c r="D1329" s="6">
        <v>4.1749999999999998</v>
      </c>
      <c r="E1329" s="27">
        <f t="shared" si="110"/>
        <v>0</v>
      </c>
      <c r="F1329" s="6">
        <v>0.56699999999999995</v>
      </c>
      <c r="G1329" s="27">
        <f t="shared" si="111"/>
        <v>0</v>
      </c>
      <c r="H1329" s="6">
        <v>8.4930000000000003</v>
      </c>
      <c r="I1329" s="27">
        <f t="shared" si="112"/>
        <v>0</v>
      </c>
      <c r="J1329" s="6">
        <v>0.83699999999999997</v>
      </c>
      <c r="K1329" s="27">
        <f t="shared" si="113"/>
        <v>0</v>
      </c>
      <c r="L1329" s="14">
        <v>0.89</v>
      </c>
    </row>
    <row r="1330" spans="1:12" ht="16.2" x14ac:dyDescent="0.3">
      <c r="A1330" s="63"/>
      <c r="B1330" s="22" t="s">
        <v>98</v>
      </c>
      <c r="C1330" s="27"/>
      <c r="D1330" s="6">
        <v>4.1749999999999998</v>
      </c>
      <c r="E1330" s="27">
        <f t="shared" si="110"/>
        <v>0</v>
      </c>
      <c r="F1330" s="6">
        <v>0.56699999999999995</v>
      </c>
      <c r="G1330" s="27">
        <f t="shared" si="111"/>
        <v>0</v>
      </c>
      <c r="H1330" s="6">
        <v>8.6839999999999993</v>
      </c>
      <c r="I1330" s="27">
        <f t="shared" si="112"/>
        <v>0</v>
      </c>
      <c r="J1330" s="6">
        <v>0.83799999999999997</v>
      </c>
      <c r="K1330" s="27">
        <f t="shared" si="113"/>
        <v>0</v>
      </c>
      <c r="L1330" s="14">
        <v>0.89</v>
      </c>
    </row>
    <row r="1331" spans="1:12" x14ac:dyDescent="0.3">
      <c r="A1331" s="63"/>
      <c r="B1331" s="19" t="s">
        <v>93</v>
      </c>
      <c r="C1331" s="5"/>
      <c r="D1331" s="5"/>
      <c r="E1331" s="5" t="s">
        <v>94</v>
      </c>
      <c r="F1331" s="25">
        <f>SUM(E1316:E1330)</f>
        <v>0</v>
      </c>
      <c r="G1331" s="5" t="s">
        <v>95</v>
      </c>
      <c r="H1331" s="25">
        <f>SUM(G1316:G1330)</f>
        <v>0</v>
      </c>
      <c r="I1331" s="5" t="s">
        <v>96</v>
      </c>
      <c r="J1331" s="25">
        <f>SUM(I1316:I1330)</f>
        <v>0</v>
      </c>
      <c r="K1331" s="5" t="s">
        <v>97</v>
      </c>
      <c r="L1331" s="25">
        <f>SUM(K1316:K1330)</f>
        <v>0</v>
      </c>
    </row>
    <row r="1332" spans="1:12" x14ac:dyDescent="0.3">
      <c r="A1332" s="63"/>
      <c r="L1332" s="13"/>
    </row>
    <row r="1333" spans="1:12" x14ac:dyDescent="0.3">
      <c r="A1333" s="63"/>
      <c r="B1333" s="60" t="s">
        <v>105</v>
      </c>
      <c r="C1333" s="61"/>
      <c r="D1333" s="5" t="e">
        <f>(H1331+L1331)/(F1331+J1331)</f>
        <v>#DIV/0!</v>
      </c>
      <c r="L1333" s="13"/>
    </row>
    <row r="1334" spans="1:12" x14ac:dyDescent="0.3">
      <c r="A1334" s="63"/>
      <c r="L1334" s="13"/>
    </row>
    <row r="1335" spans="1:12" x14ac:dyDescent="0.3">
      <c r="A1335" s="63"/>
      <c r="B1335" t="s">
        <v>66</v>
      </c>
      <c r="L1335" s="13"/>
    </row>
    <row r="1336" spans="1:12" x14ac:dyDescent="0.3">
      <c r="A1336" s="63"/>
      <c r="B1336" t="s">
        <v>118</v>
      </c>
      <c r="L1336" s="13"/>
    </row>
    <row r="1337" spans="1:12" x14ac:dyDescent="0.3">
      <c r="A1337" s="63"/>
      <c r="B1337" t="s">
        <v>109</v>
      </c>
      <c r="L1337" s="13"/>
    </row>
    <row r="1338" spans="1:12" x14ac:dyDescent="0.3">
      <c r="A1338" s="63"/>
      <c r="B1338" t="s">
        <v>110</v>
      </c>
      <c r="L1338" s="13"/>
    </row>
    <row r="1339" spans="1:12" x14ac:dyDescent="0.3">
      <c r="A1339" s="63"/>
      <c r="B1339" t="s">
        <v>111</v>
      </c>
      <c r="L1339" s="13"/>
    </row>
    <row r="1340" spans="1:12" ht="15" thickBot="1" x14ac:dyDescent="0.35">
      <c r="A1340" s="63"/>
      <c r="B1340" s="16" t="s">
        <v>112</v>
      </c>
      <c r="C1340" s="16"/>
      <c r="D1340" s="16"/>
      <c r="E1340" s="16"/>
      <c r="F1340" s="16"/>
      <c r="G1340" s="16"/>
      <c r="H1340" s="16"/>
      <c r="I1340" s="16"/>
      <c r="J1340" s="16"/>
      <c r="K1340" s="16"/>
      <c r="L1340" s="18"/>
    </row>
    <row r="1341" spans="1:12" ht="15" thickBot="1" x14ac:dyDescent="0.35">
      <c r="A1341" s="63"/>
    </row>
    <row r="1342" spans="1:12" x14ac:dyDescent="0.3">
      <c r="A1342" s="63"/>
      <c r="B1342" s="54" t="s">
        <v>113</v>
      </c>
      <c r="C1342" s="55"/>
      <c r="D1342" s="55"/>
      <c r="E1342" s="55"/>
      <c r="F1342" s="55"/>
      <c r="G1342" s="55"/>
      <c r="H1342" s="55"/>
      <c r="I1342" s="55"/>
      <c r="J1342" s="55"/>
      <c r="K1342" s="55"/>
      <c r="L1342" s="56"/>
    </row>
    <row r="1343" spans="1:12" x14ac:dyDescent="0.3">
      <c r="A1343" s="63"/>
      <c r="B1343" s="57" t="s">
        <v>120</v>
      </c>
      <c r="C1343" s="58"/>
      <c r="D1343" s="58"/>
      <c r="E1343" s="58"/>
      <c r="F1343" s="58"/>
      <c r="G1343" s="58"/>
      <c r="H1343" s="58"/>
      <c r="I1343" s="58"/>
      <c r="J1343" s="58"/>
      <c r="K1343" s="58"/>
      <c r="L1343" s="59"/>
    </row>
    <row r="1344" spans="1:12" x14ac:dyDescent="0.3">
      <c r="A1344" s="63"/>
      <c r="B1344" s="11"/>
      <c r="C1344" s="11"/>
      <c r="D1344" s="11"/>
      <c r="E1344" s="11"/>
      <c r="L1344" s="13"/>
    </row>
    <row r="1345" spans="1:12" x14ac:dyDescent="0.3">
      <c r="A1345" s="63"/>
      <c r="B1345" s="21" t="s">
        <v>82</v>
      </c>
      <c r="C1345" s="11"/>
      <c r="D1345" s="11"/>
      <c r="E1345" s="11"/>
      <c r="L1345" s="13"/>
    </row>
    <row r="1346" spans="1:12" x14ac:dyDescent="0.3">
      <c r="A1346" s="63"/>
      <c r="L1346" s="13"/>
    </row>
    <row r="1347" spans="1:12" ht="16.2" x14ac:dyDescent="0.3">
      <c r="A1347" s="63"/>
      <c r="B1347" s="19" t="s">
        <v>34</v>
      </c>
      <c r="C1347" s="5">
        <f>C1307</f>
        <v>0</v>
      </c>
      <c r="D1347" s="5" t="s">
        <v>35</v>
      </c>
      <c r="E1347" s="5">
        <f>E1307</f>
        <v>0</v>
      </c>
      <c r="L1347" s="13"/>
    </row>
    <row r="1348" spans="1:12" x14ac:dyDescent="0.3">
      <c r="A1348" s="63"/>
      <c r="B1348" s="19" t="s">
        <v>36</v>
      </c>
      <c r="C1348" s="5" t="str">
        <f t="shared" ref="C1348:C1351" si="114">C1308</f>
        <v>Nevada</v>
      </c>
      <c r="D1348" s="5" t="s">
        <v>29</v>
      </c>
      <c r="E1348" s="5" t="e">
        <f t="shared" ref="E1348:E1352" si="115">E1308</f>
        <v>#N/A</v>
      </c>
      <c r="L1348" s="13"/>
    </row>
    <row r="1349" spans="1:12" x14ac:dyDescent="0.3">
      <c r="A1349" s="63"/>
      <c r="B1349" s="19" t="s">
        <v>37</v>
      </c>
      <c r="C1349" s="5">
        <f t="shared" si="114"/>
        <v>0</v>
      </c>
      <c r="D1349" s="5" t="s">
        <v>38</v>
      </c>
      <c r="E1349" s="5">
        <f t="shared" si="115"/>
        <v>0</v>
      </c>
      <c r="L1349" s="13"/>
    </row>
    <row r="1350" spans="1:12" x14ac:dyDescent="0.3">
      <c r="A1350" s="63"/>
      <c r="B1350" s="19" t="s">
        <v>39</v>
      </c>
      <c r="C1350" s="5">
        <f t="shared" si="114"/>
        <v>0</v>
      </c>
      <c r="D1350" s="5" t="s">
        <v>40</v>
      </c>
      <c r="E1350" s="5">
        <f t="shared" si="115"/>
        <v>0</v>
      </c>
      <c r="L1350" s="13"/>
    </row>
    <row r="1351" spans="1:12" x14ac:dyDescent="0.3">
      <c r="A1351" s="63"/>
      <c r="B1351" s="19" t="s">
        <v>41</v>
      </c>
      <c r="C1351" s="5">
        <f t="shared" si="114"/>
        <v>0</v>
      </c>
      <c r="D1351" s="5" t="s">
        <v>42</v>
      </c>
      <c r="E1351" s="5">
        <f t="shared" si="115"/>
        <v>0</v>
      </c>
      <c r="L1351" s="13"/>
    </row>
    <row r="1352" spans="1:12" x14ac:dyDescent="0.3">
      <c r="A1352" s="63"/>
      <c r="B1352" s="19"/>
      <c r="C1352" s="5"/>
      <c r="D1352" s="5" t="s">
        <v>43</v>
      </c>
      <c r="E1352" s="5">
        <f t="shared" si="115"/>
        <v>0</v>
      </c>
      <c r="L1352" s="13"/>
    </row>
    <row r="1353" spans="1:12" x14ac:dyDescent="0.3">
      <c r="A1353" s="63"/>
      <c r="L1353" s="13"/>
    </row>
    <row r="1354" spans="1:12" ht="16.2" x14ac:dyDescent="0.3">
      <c r="A1354" s="63"/>
      <c r="B1354" s="22" t="s">
        <v>84</v>
      </c>
      <c r="C1354" s="6" t="s">
        <v>99</v>
      </c>
      <c r="D1354" s="6" t="s">
        <v>85</v>
      </c>
      <c r="E1354" s="6" t="s">
        <v>86</v>
      </c>
      <c r="F1354" s="6" t="s">
        <v>87</v>
      </c>
      <c r="G1354" s="6" t="s">
        <v>88</v>
      </c>
      <c r="H1354" s="6" t="s">
        <v>89</v>
      </c>
      <c r="I1354" s="6" t="s">
        <v>90</v>
      </c>
      <c r="J1354" s="6" t="s">
        <v>91</v>
      </c>
      <c r="K1354" s="6" t="s">
        <v>92</v>
      </c>
      <c r="L1354" s="14" t="s">
        <v>100</v>
      </c>
    </row>
    <row r="1355" spans="1:12" x14ac:dyDescent="0.3">
      <c r="A1355" s="63"/>
      <c r="B1355" s="22" t="s">
        <v>15</v>
      </c>
      <c r="C1355" s="6" t="s">
        <v>101</v>
      </c>
      <c r="D1355" s="6" t="s">
        <v>102</v>
      </c>
      <c r="E1355" s="6"/>
      <c r="F1355" s="6" t="s">
        <v>102</v>
      </c>
      <c r="G1355" s="6"/>
      <c r="H1355" s="6" t="s">
        <v>102</v>
      </c>
      <c r="I1355" s="6"/>
      <c r="J1355" s="6" t="s">
        <v>103</v>
      </c>
      <c r="K1355" s="6"/>
      <c r="L1355" s="14" t="s">
        <v>104</v>
      </c>
    </row>
    <row r="1356" spans="1:12" x14ac:dyDescent="0.3">
      <c r="A1356" s="63"/>
      <c r="B1356" s="22">
        <v>1</v>
      </c>
      <c r="C1356" s="27"/>
      <c r="D1356" s="6">
        <v>2.77</v>
      </c>
      <c r="E1356" s="27">
        <f>C1356*D1356</f>
        <v>0</v>
      </c>
      <c r="F1356" s="6">
        <v>0.442</v>
      </c>
      <c r="G1356" s="27">
        <f>E1356*F1356</f>
        <v>0</v>
      </c>
      <c r="H1356" s="6">
        <v>0</v>
      </c>
      <c r="I1356" s="27">
        <f>C1356*H1356</f>
        <v>0</v>
      </c>
      <c r="J1356" s="6">
        <v>0</v>
      </c>
      <c r="K1356" s="27">
        <f>I1356*J1356</f>
        <v>0</v>
      </c>
      <c r="L1356" s="14">
        <v>0.4</v>
      </c>
    </row>
    <row r="1357" spans="1:12" x14ac:dyDescent="0.3">
      <c r="A1357" s="63"/>
      <c r="B1357" s="22">
        <v>2</v>
      </c>
      <c r="C1357" s="27"/>
      <c r="D1357" s="6">
        <v>4.1749999999999998</v>
      </c>
      <c r="E1357" s="27">
        <f t="shared" ref="E1357:E1370" si="116">C1357*D1357</f>
        <v>0</v>
      </c>
      <c r="F1357" s="6">
        <v>0.49299999999999999</v>
      </c>
      <c r="G1357" s="27">
        <f t="shared" ref="G1357:G1370" si="117">E1357*F1357</f>
        <v>0</v>
      </c>
      <c r="H1357" s="6">
        <v>0</v>
      </c>
      <c r="I1357" s="27">
        <f t="shared" ref="I1357:I1370" si="118">C1357*H1357</f>
        <v>0</v>
      </c>
      <c r="J1357" s="6">
        <v>0</v>
      </c>
      <c r="K1357" s="27">
        <f t="shared" ref="K1357:K1370" si="119">I1357*J1357</f>
        <v>0</v>
      </c>
      <c r="L1357" s="14">
        <v>0.55000000000000004</v>
      </c>
    </row>
    <row r="1358" spans="1:12" x14ac:dyDescent="0.3">
      <c r="A1358" s="63"/>
      <c r="B1358" s="22">
        <v>3</v>
      </c>
      <c r="C1358" s="27"/>
      <c r="D1358" s="6">
        <v>4.1749999999999998</v>
      </c>
      <c r="E1358" s="27">
        <f t="shared" si="116"/>
        <v>0</v>
      </c>
      <c r="F1358" s="6">
        <v>0.49299999999999999</v>
      </c>
      <c r="G1358" s="27">
        <f t="shared" si="117"/>
        <v>0</v>
      </c>
      <c r="H1358" s="6">
        <v>1.194</v>
      </c>
      <c r="I1358" s="27">
        <f t="shared" si="118"/>
        <v>0</v>
      </c>
      <c r="J1358" s="6">
        <v>0.65900000000000003</v>
      </c>
      <c r="K1358" s="27">
        <f t="shared" si="119"/>
        <v>0</v>
      </c>
      <c r="L1358" s="14">
        <v>0.65</v>
      </c>
    </row>
    <row r="1359" spans="1:12" x14ac:dyDescent="0.3">
      <c r="A1359" s="63"/>
      <c r="B1359" s="22">
        <v>4</v>
      </c>
      <c r="C1359" s="27"/>
      <c r="D1359" s="6">
        <v>4.1749999999999998</v>
      </c>
      <c r="E1359" s="27">
        <f t="shared" si="116"/>
        <v>0</v>
      </c>
      <c r="F1359" s="6">
        <v>0.49299999999999999</v>
      </c>
      <c r="G1359" s="27">
        <f t="shared" si="117"/>
        <v>0</v>
      </c>
      <c r="H1359" s="6">
        <v>2.2450000000000001</v>
      </c>
      <c r="I1359" s="27">
        <f t="shared" si="118"/>
        <v>0</v>
      </c>
      <c r="J1359" s="6">
        <v>0.66900000000000004</v>
      </c>
      <c r="K1359" s="27">
        <f t="shared" si="119"/>
        <v>0</v>
      </c>
      <c r="L1359" s="14">
        <v>0.67</v>
      </c>
    </row>
    <row r="1360" spans="1:12" x14ac:dyDescent="0.3">
      <c r="A1360" s="63"/>
      <c r="B1360" s="22">
        <v>5</v>
      </c>
      <c r="C1360" s="27"/>
      <c r="D1360" s="6">
        <v>4.1749999999999998</v>
      </c>
      <c r="E1360" s="27">
        <f t="shared" si="116"/>
        <v>0</v>
      </c>
      <c r="F1360" s="6">
        <v>0.49299999999999999</v>
      </c>
      <c r="G1360" s="27">
        <f t="shared" si="117"/>
        <v>0</v>
      </c>
      <c r="H1360" s="6">
        <v>3.17</v>
      </c>
      <c r="I1360" s="27">
        <f t="shared" si="118"/>
        <v>0</v>
      </c>
      <c r="J1360" s="6">
        <v>0.67800000000000005</v>
      </c>
      <c r="K1360" s="27">
        <f t="shared" si="119"/>
        <v>0</v>
      </c>
      <c r="L1360" s="14">
        <v>0.69</v>
      </c>
    </row>
    <row r="1361" spans="1:12" x14ac:dyDescent="0.3">
      <c r="A1361" s="63"/>
      <c r="B1361" s="22">
        <v>6</v>
      </c>
      <c r="C1361" s="27"/>
      <c r="D1361" s="6">
        <v>4.1749999999999998</v>
      </c>
      <c r="E1361" s="27">
        <f t="shared" si="116"/>
        <v>0</v>
      </c>
      <c r="F1361" s="6">
        <v>0.49299999999999999</v>
      </c>
      <c r="G1361" s="27">
        <f t="shared" si="117"/>
        <v>0</v>
      </c>
      <c r="H1361" s="6">
        <v>3.9980000000000002</v>
      </c>
      <c r="I1361" s="27">
        <f t="shared" si="118"/>
        <v>0</v>
      </c>
      <c r="J1361" s="6">
        <v>0.68600000000000005</v>
      </c>
      <c r="K1361" s="27">
        <f t="shared" si="119"/>
        <v>0</v>
      </c>
      <c r="L1361" s="14">
        <v>0.71</v>
      </c>
    </row>
    <row r="1362" spans="1:12" x14ac:dyDescent="0.3">
      <c r="A1362" s="63"/>
      <c r="B1362" s="22">
        <v>7</v>
      </c>
      <c r="C1362" s="27"/>
      <c r="D1362" s="6">
        <v>4.1749999999999998</v>
      </c>
      <c r="E1362" s="27">
        <f t="shared" si="116"/>
        <v>0</v>
      </c>
      <c r="F1362" s="6">
        <v>0.49299999999999999</v>
      </c>
      <c r="G1362" s="27">
        <f t="shared" si="117"/>
        <v>0</v>
      </c>
      <c r="H1362" s="6">
        <v>4.7539999999999996</v>
      </c>
      <c r="I1362" s="27">
        <f t="shared" si="118"/>
        <v>0</v>
      </c>
      <c r="J1362" s="6">
        <v>0.69499999999999995</v>
      </c>
      <c r="K1362" s="27">
        <f t="shared" si="119"/>
        <v>0</v>
      </c>
      <c r="L1362" s="14">
        <v>0.73</v>
      </c>
    </row>
    <row r="1363" spans="1:12" x14ac:dyDescent="0.3">
      <c r="A1363" s="63"/>
      <c r="B1363" s="22">
        <v>8</v>
      </c>
      <c r="C1363" s="27"/>
      <c r="D1363" s="6">
        <v>4.1749999999999998</v>
      </c>
      <c r="E1363" s="27">
        <f t="shared" si="116"/>
        <v>0</v>
      </c>
      <c r="F1363" s="6">
        <v>0.49299999999999999</v>
      </c>
      <c r="G1363" s="27">
        <f t="shared" si="117"/>
        <v>0</v>
      </c>
      <c r="H1363" s="6">
        <v>5.4450000000000003</v>
      </c>
      <c r="I1363" s="27">
        <f t="shared" si="118"/>
        <v>0</v>
      </c>
      <c r="J1363" s="6">
        <v>0.70199999999999996</v>
      </c>
      <c r="K1363" s="27">
        <f t="shared" si="119"/>
        <v>0</v>
      </c>
      <c r="L1363" s="14">
        <v>0.75</v>
      </c>
    </row>
    <row r="1364" spans="1:12" x14ac:dyDescent="0.3">
      <c r="A1364" s="63"/>
      <c r="B1364" s="22">
        <v>9</v>
      </c>
      <c r="C1364" s="27"/>
      <c r="D1364" s="6">
        <v>4.1749999999999998</v>
      </c>
      <c r="E1364" s="27">
        <f t="shared" si="116"/>
        <v>0</v>
      </c>
      <c r="F1364" s="6">
        <v>0.49299999999999999</v>
      </c>
      <c r="G1364" s="27">
        <f t="shared" si="117"/>
        <v>0</v>
      </c>
      <c r="H1364" s="6">
        <v>6.0750000000000002</v>
      </c>
      <c r="I1364" s="27">
        <f t="shared" si="118"/>
        <v>0</v>
      </c>
      <c r="J1364" s="6">
        <v>0.70799999999999996</v>
      </c>
      <c r="K1364" s="27">
        <f t="shared" si="119"/>
        <v>0</v>
      </c>
      <c r="L1364" s="14">
        <v>0.76</v>
      </c>
    </row>
    <row r="1365" spans="1:12" x14ac:dyDescent="0.3">
      <c r="A1365" s="63"/>
      <c r="B1365" s="22">
        <v>10</v>
      </c>
      <c r="C1365" s="27"/>
      <c r="D1365" s="6">
        <v>4.1749999999999998</v>
      </c>
      <c r="E1365" s="27">
        <f t="shared" si="116"/>
        <v>0</v>
      </c>
      <c r="F1365" s="6">
        <v>0.49299999999999999</v>
      </c>
      <c r="G1365" s="27">
        <f t="shared" si="117"/>
        <v>0</v>
      </c>
      <c r="H1365" s="6">
        <v>6.65</v>
      </c>
      <c r="I1365" s="27">
        <f t="shared" si="118"/>
        <v>0</v>
      </c>
      <c r="J1365" s="6">
        <v>0.71299999999999997</v>
      </c>
      <c r="K1365" s="27">
        <f t="shared" si="119"/>
        <v>0</v>
      </c>
      <c r="L1365" s="14">
        <v>0.76</v>
      </c>
    </row>
    <row r="1366" spans="1:12" x14ac:dyDescent="0.3">
      <c r="A1366" s="63"/>
      <c r="B1366" s="22">
        <v>11</v>
      </c>
      <c r="C1366" s="27"/>
      <c r="D1366" s="6">
        <v>4.1749999999999998</v>
      </c>
      <c r="E1366" s="27">
        <f t="shared" si="116"/>
        <v>0</v>
      </c>
      <c r="F1366" s="6">
        <v>0.49299999999999999</v>
      </c>
      <c r="G1366" s="27">
        <f t="shared" si="117"/>
        <v>0</v>
      </c>
      <c r="H1366" s="6">
        <v>7.1760000000000002</v>
      </c>
      <c r="I1366" s="27">
        <f t="shared" si="118"/>
        <v>0</v>
      </c>
      <c r="J1366" s="6">
        <v>0.71699999999999997</v>
      </c>
      <c r="K1366" s="27">
        <f t="shared" si="119"/>
        <v>0</v>
      </c>
      <c r="L1366" s="14">
        <v>0.76</v>
      </c>
    </row>
    <row r="1367" spans="1:12" x14ac:dyDescent="0.3">
      <c r="A1367" s="63"/>
      <c r="B1367" s="22">
        <v>12</v>
      </c>
      <c r="C1367" s="27"/>
      <c r="D1367" s="6">
        <v>4.1749999999999998</v>
      </c>
      <c r="E1367" s="27">
        <f t="shared" si="116"/>
        <v>0</v>
      </c>
      <c r="F1367" s="6">
        <v>0.49299999999999999</v>
      </c>
      <c r="G1367" s="27">
        <f t="shared" si="117"/>
        <v>0</v>
      </c>
      <c r="H1367" s="6">
        <v>7.6550000000000002</v>
      </c>
      <c r="I1367" s="27">
        <f t="shared" si="118"/>
        <v>0</v>
      </c>
      <c r="J1367" s="6">
        <v>0.72</v>
      </c>
      <c r="K1367" s="27">
        <f t="shared" si="119"/>
        <v>0</v>
      </c>
      <c r="L1367" s="14">
        <v>0.77</v>
      </c>
    </row>
    <row r="1368" spans="1:12" x14ac:dyDescent="0.3">
      <c r="A1368" s="63"/>
      <c r="B1368" s="22">
        <v>13</v>
      </c>
      <c r="C1368" s="27"/>
      <c r="D1368" s="6">
        <v>4.1749999999999998</v>
      </c>
      <c r="E1368" s="27">
        <f t="shared" si="116"/>
        <v>0</v>
      </c>
      <c r="F1368" s="6">
        <v>0.49299999999999999</v>
      </c>
      <c r="G1368" s="27">
        <f t="shared" si="117"/>
        <v>0</v>
      </c>
      <c r="H1368" s="6">
        <v>8.093</v>
      </c>
      <c r="I1368" s="27">
        <f t="shared" si="118"/>
        <v>0</v>
      </c>
      <c r="J1368" s="6">
        <v>0.72299999999999998</v>
      </c>
      <c r="K1368" s="27">
        <f t="shared" si="119"/>
        <v>0</v>
      </c>
      <c r="L1368" s="14">
        <v>0.77</v>
      </c>
    </row>
    <row r="1369" spans="1:12" x14ac:dyDescent="0.3">
      <c r="A1369" s="63"/>
      <c r="B1369" s="22">
        <v>14</v>
      </c>
      <c r="C1369" s="27"/>
      <c r="D1369" s="6">
        <v>4.1749999999999998</v>
      </c>
      <c r="E1369" s="27">
        <f t="shared" si="116"/>
        <v>0</v>
      </c>
      <c r="F1369" s="6">
        <v>0.49299999999999999</v>
      </c>
      <c r="G1369" s="27">
        <f t="shared" si="117"/>
        <v>0</v>
      </c>
      <c r="H1369" s="6">
        <v>8.4930000000000003</v>
      </c>
      <c r="I1369" s="27">
        <f t="shared" si="118"/>
        <v>0</v>
      </c>
      <c r="J1369" s="6">
        <v>0.72499999999999998</v>
      </c>
      <c r="K1369" s="27">
        <f t="shared" si="119"/>
        <v>0</v>
      </c>
      <c r="L1369" s="14">
        <v>0.77</v>
      </c>
    </row>
    <row r="1370" spans="1:12" ht="16.2" x14ac:dyDescent="0.3">
      <c r="A1370" s="63"/>
      <c r="B1370" s="22" t="s">
        <v>98</v>
      </c>
      <c r="C1370" s="27"/>
      <c r="D1370" s="6">
        <v>4.1749999999999998</v>
      </c>
      <c r="E1370" s="27">
        <f t="shared" si="116"/>
        <v>0</v>
      </c>
      <c r="F1370" s="6">
        <v>0.49299999999999999</v>
      </c>
      <c r="G1370" s="27">
        <f t="shared" si="117"/>
        <v>0</v>
      </c>
      <c r="H1370" s="6">
        <v>8.6839999999999993</v>
      </c>
      <c r="I1370" s="27">
        <f t="shared" si="118"/>
        <v>0</v>
      </c>
      <c r="J1370" s="6">
        <v>0.72499999999999998</v>
      </c>
      <c r="K1370" s="27">
        <f t="shared" si="119"/>
        <v>0</v>
      </c>
      <c r="L1370" s="14">
        <v>0.77</v>
      </c>
    </row>
    <row r="1371" spans="1:12" x14ac:dyDescent="0.3">
      <c r="A1371" s="63"/>
      <c r="B1371" s="19" t="s">
        <v>93</v>
      </c>
      <c r="C1371" s="5"/>
      <c r="D1371" s="5"/>
      <c r="E1371" s="5" t="s">
        <v>94</v>
      </c>
      <c r="F1371" s="25">
        <f>SUM(E1356:E1370)</f>
        <v>0</v>
      </c>
      <c r="G1371" s="5" t="s">
        <v>95</v>
      </c>
      <c r="H1371" s="25">
        <f>SUM(G1356:G1370)</f>
        <v>0</v>
      </c>
      <c r="I1371" s="5" t="s">
        <v>96</v>
      </c>
      <c r="J1371" s="25">
        <f>SUM(I1356:I1370)</f>
        <v>0</v>
      </c>
      <c r="K1371" s="5" t="s">
        <v>97</v>
      </c>
      <c r="L1371" s="25">
        <f>SUM(K1356:K1370)</f>
        <v>0</v>
      </c>
    </row>
    <row r="1372" spans="1:12" x14ac:dyDescent="0.3">
      <c r="A1372" s="63"/>
      <c r="L1372" s="13"/>
    </row>
    <row r="1373" spans="1:12" x14ac:dyDescent="0.3">
      <c r="A1373" s="63"/>
      <c r="B1373" s="60" t="s">
        <v>105</v>
      </c>
      <c r="C1373" s="61"/>
      <c r="D1373" s="5" t="e">
        <f>(H1371+L1371)/(F1371+J1371)</f>
        <v>#DIV/0!</v>
      </c>
      <c r="L1373" s="13"/>
    </row>
    <row r="1374" spans="1:12" x14ac:dyDescent="0.3">
      <c r="A1374" s="63"/>
      <c r="L1374" s="13"/>
    </row>
    <row r="1375" spans="1:12" x14ac:dyDescent="0.3">
      <c r="A1375" s="63"/>
      <c r="B1375" t="s">
        <v>66</v>
      </c>
      <c r="L1375" s="13"/>
    </row>
    <row r="1376" spans="1:12" x14ac:dyDescent="0.3">
      <c r="A1376" s="63"/>
      <c r="B1376" t="s">
        <v>108</v>
      </c>
      <c r="L1376" s="13"/>
    </row>
    <row r="1377" spans="1:12" x14ac:dyDescent="0.3">
      <c r="A1377" s="63"/>
      <c r="B1377" t="s">
        <v>109</v>
      </c>
      <c r="L1377" s="13"/>
    </row>
    <row r="1378" spans="1:12" x14ac:dyDescent="0.3">
      <c r="A1378" s="63"/>
      <c r="B1378" t="s">
        <v>110</v>
      </c>
      <c r="L1378" s="13"/>
    </row>
    <row r="1379" spans="1:12" x14ac:dyDescent="0.3">
      <c r="A1379" s="63"/>
      <c r="B1379" t="s">
        <v>111</v>
      </c>
      <c r="L1379" s="13"/>
    </row>
    <row r="1380" spans="1:12" ht="15" thickBot="1" x14ac:dyDescent="0.35">
      <c r="A1380" s="64"/>
      <c r="B1380" s="16" t="s">
        <v>112</v>
      </c>
      <c r="C1380" s="16"/>
      <c r="D1380" s="16"/>
      <c r="E1380" s="16"/>
      <c r="F1380" s="16"/>
      <c r="G1380" s="16"/>
      <c r="H1380" s="16"/>
      <c r="I1380" s="16"/>
      <c r="J1380" s="16"/>
      <c r="K1380" s="16"/>
      <c r="L1380" s="18"/>
    </row>
  </sheetData>
  <mergeCells count="259">
    <mergeCell ref="B4:E4"/>
    <mergeCell ref="B5:E5"/>
    <mergeCell ref="C16:C17"/>
    <mergeCell ref="B16:B17"/>
    <mergeCell ref="C44:D44"/>
    <mergeCell ref="C45:D45"/>
    <mergeCell ref="D24:E24"/>
    <mergeCell ref="D25:E25"/>
    <mergeCell ref="D26:E26"/>
    <mergeCell ref="D27:E27"/>
    <mergeCell ref="D28:E28"/>
    <mergeCell ref="D29:E29"/>
    <mergeCell ref="D30:E30"/>
    <mergeCell ref="D31:E31"/>
    <mergeCell ref="D32:E32"/>
    <mergeCell ref="D33:E33"/>
    <mergeCell ref="B35:E35"/>
    <mergeCell ref="B37:E37"/>
    <mergeCell ref="A556:A690"/>
    <mergeCell ref="B556:E556"/>
    <mergeCell ref="B557:E557"/>
    <mergeCell ref="B568:B569"/>
    <mergeCell ref="C568:C569"/>
    <mergeCell ref="D576:E576"/>
    <mergeCell ref="C466:D466"/>
    <mergeCell ref="B474:L474"/>
    <mergeCell ref="B475:L475"/>
    <mergeCell ref="B505:C505"/>
    <mergeCell ref="B514:L514"/>
    <mergeCell ref="B515:L515"/>
    <mergeCell ref="D577:E577"/>
    <mergeCell ref="D578:E578"/>
    <mergeCell ref="D579:E579"/>
    <mergeCell ref="D580:E580"/>
    <mergeCell ref="D581:E581"/>
    <mergeCell ref="D582:E582"/>
    <mergeCell ref="D583:E583"/>
    <mergeCell ref="D584:E584"/>
    <mergeCell ref="D585:E585"/>
    <mergeCell ref="B587:E587"/>
    <mergeCell ref="B589:E589"/>
    <mergeCell ref="C596:D596"/>
    <mergeCell ref="C321:D321"/>
    <mergeCell ref="B407:C407"/>
    <mergeCell ref="A418:A552"/>
    <mergeCell ref="B418:E418"/>
    <mergeCell ref="B419:E419"/>
    <mergeCell ref="B430:B431"/>
    <mergeCell ref="C430:C431"/>
    <mergeCell ref="D438:E438"/>
    <mergeCell ref="D439:E439"/>
    <mergeCell ref="D440:E440"/>
    <mergeCell ref="D447:E447"/>
    <mergeCell ref="B449:E449"/>
    <mergeCell ref="B451:E451"/>
    <mergeCell ref="C458:D458"/>
    <mergeCell ref="C459:D459"/>
    <mergeCell ref="D441:E441"/>
    <mergeCell ref="D442:E442"/>
    <mergeCell ref="D443:E443"/>
    <mergeCell ref="D444:E444"/>
    <mergeCell ref="D445:E445"/>
    <mergeCell ref="D446:E446"/>
    <mergeCell ref="B545:C545"/>
    <mergeCell ref="D304:E304"/>
    <mergeCell ref="D305:E305"/>
    <mergeCell ref="D306:E306"/>
    <mergeCell ref="D307:E307"/>
    <mergeCell ref="D308:E308"/>
    <mergeCell ref="B269:C269"/>
    <mergeCell ref="A280:A414"/>
    <mergeCell ref="B280:E280"/>
    <mergeCell ref="B281:E281"/>
    <mergeCell ref="B292:B293"/>
    <mergeCell ref="C292:C293"/>
    <mergeCell ref="D300:E300"/>
    <mergeCell ref="D301:E301"/>
    <mergeCell ref="D302:E302"/>
    <mergeCell ref="C328:D328"/>
    <mergeCell ref="B336:L336"/>
    <mergeCell ref="B337:L337"/>
    <mergeCell ref="B367:C367"/>
    <mergeCell ref="B376:L376"/>
    <mergeCell ref="B377:L377"/>
    <mergeCell ref="D309:E309"/>
    <mergeCell ref="B311:E311"/>
    <mergeCell ref="B313:E313"/>
    <mergeCell ref="C320:D320"/>
    <mergeCell ref="B229:C229"/>
    <mergeCell ref="B238:L238"/>
    <mergeCell ref="B239:L239"/>
    <mergeCell ref="D171:E171"/>
    <mergeCell ref="B173:E173"/>
    <mergeCell ref="B175:E175"/>
    <mergeCell ref="C182:D182"/>
    <mergeCell ref="C183:D183"/>
    <mergeCell ref="D303:E303"/>
    <mergeCell ref="A4:A138"/>
    <mergeCell ref="A142:A276"/>
    <mergeCell ref="D162:E162"/>
    <mergeCell ref="D163:E163"/>
    <mergeCell ref="D164:E164"/>
    <mergeCell ref="B91:C91"/>
    <mergeCell ref="B60:L60"/>
    <mergeCell ref="B61:L61"/>
    <mergeCell ref="B100:L100"/>
    <mergeCell ref="B101:L101"/>
    <mergeCell ref="B131:C131"/>
    <mergeCell ref="D165:E165"/>
    <mergeCell ref="D166:E166"/>
    <mergeCell ref="D167:E167"/>
    <mergeCell ref="D168:E168"/>
    <mergeCell ref="D169:E169"/>
    <mergeCell ref="D170:E170"/>
    <mergeCell ref="B142:E142"/>
    <mergeCell ref="B143:E143"/>
    <mergeCell ref="B154:B155"/>
    <mergeCell ref="C154:C155"/>
    <mergeCell ref="C190:D190"/>
    <mergeCell ref="B198:L198"/>
    <mergeCell ref="B199:L199"/>
    <mergeCell ref="C597:D597"/>
    <mergeCell ref="C604:D604"/>
    <mergeCell ref="B612:L612"/>
    <mergeCell ref="B613:L613"/>
    <mergeCell ref="B643:C643"/>
    <mergeCell ref="B652:L652"/>
    <mergeCell ref="B653:L653"/>
    <mergeCell ref="B683:C683"/>
    <mergeCell ref="A694:A828"/>
    <mergeCell ref="B694:E694"/>
    <mergeCell ref="B695:E695"/>
    <mergeCell ref="B706:B707"/>
    <mergeCell ref="C706:C707"/>
    <mergeCell ref="D714:E714"/>
    <mergeCell ref="D715:E715"/>
    <mergeCell ref="D716:E716"/>
    <mergeCell ref="D717:E717"/>
    <mergeCell ref="D718:E718"/>
    <mergeCell ref="D719:E719"/>
    <mergeCell ref="D720:E720"/>
    <mergeCell ref="D721:E721"/>
    <mergeCell ref="D722:E722"/>
    <mergeCell ref="D723:E723"/>
    <mergeCell ref="B725:E725"/>
    <mergeCell ref="B727:E727"/>
    <mergeCell ref="C734:D734"/>
    <mergeCell ref="C735:D735"/>
    <mergeCell ref="C742:D742"/>
    <mergeCell ref="B750:L750"/>
    <mergeCell ref="B751:L751"/>
    <mergeCell ref="B781:C781"/>
    <mergeCell ref="B790:L790"/>
    <mergeCell ref="B791:L791"/>
    <mergeCell ref="B821:C821"/>
    <mergeCell ref="A832:A966"/>
    <mergeCell ref="B832:E832"/>
    <mergeCell ref="B833:E833"/>
    <mergeCell ref="B844:B845"/>
    <mergeCell ref="C844:C845"/>
    <mergeCell ref="D852:E852"/>
    <mergeCell ref="D853:E853"/>
    <mergeCell ref="D854:E854"/>
    <mergeCell ref="D855:E855"/>
    <mergeCell ref="D856:E856"/>
    <mergeCell ref="D857:E857"/>
    <mergeCell ref="D858:E858"/>
    <mergeCell ref="D859:E859"/>
    <mergeCell ref="D860:E860"/>
    <mergeCell ref="D861:E861"/>
    <mergeCell ref="B863:E863"/>
    <mergeCell ref="B865:E865"/>
    <mergeCell ref="C872:D872"/>
    <mergeCell ref="C873:D873"/>
    <mergeCell ref="C880:D880"/>
    <mergeCell ref="B888:L888"/>
    <mergeCell ref="B889:L889"/>
    <mergeCell ref="B919:C919"/>
    <mergeCell ref="B928:L928"/>
    <mergeCell ref="B929:L929"/>
    <mergeCell ref="B959:C959"/>
    <mergeCell ref="A970:A1104"/>
    <mergeCell ref="B970:E970"/>
    <mergeCell ref="B971:E971"/>
    <mergeCell ref="B982:B983"/>
    <mergeCell ref="C982:C983"/>
    <mergeCell ref="D990:E990"/>
    <mergeCell ref="D991:E991"/>
    <mergeCell ref="D992:E992"/>
    <mergeCell ref="D993:E993"/>
    <mergeCell ref="D994:E994"/>
    <mergeCell ref="D995:E995"/>
    <mergeCell ref="D996:E996"/>
    <mergeCell ref="D997:E997"/>
    <mergeCell ref="D998:E998"/>
    <mergeCell ref="D999:E999"/>
    <mergeCell ref="B1001:E1001"/>
    <mergeCell ref="B1003:E1003"/>
    <mergeCell ref="C1010:D1010"/>
    <mergeCell ref="C1011:D1011"/>
    <mergeCell ref="C1018:D1018"/>
    <mergeCell ref="B1026:L1026"/>
    <mergeCell ref="B1027:L1027"/>
    <mergeCell ref="B1057:C1057"/>
    <mergeCell ref="B1066:L1066"/>
    <mergeCell ref="B1067:L1067"/>
    <mergeCell ref="B1097:C1097"/>
    <mergeCell ref="A1108:A1242"/>
    <mergeCell ref="B1108:E1108"/>
    <mergeCell ref="B1109:E1109"/>
    <mergeCell ref="B1120:B1121"/>
    <mergeCell ref="C1120:C1121"/>
    <mergeCell ref="D1128:E1128"/>
    <mergeCell ref="D1129:E1129"/>
    <mergeCell ref="D1130:E1130"/>
    <mergeCell ref="D1131:E1131"/>
    <mergeCell ref="D1132:E1132"/>
    <mergeCell ref="D1133:E1133"/>
    <mergeCell ref="D1134:E1134"/>
    <mergeCell ref="D1135:E1135"/>
    <mergeCell ref="D1136:E1136"/>
    <mergeCell ref="D1137:E1137"/>
    <mergeCell ref="B1139:E1139"/>
    <mergeCell ref="B1141:E1141"/>
    <mergeCell ref="C1148:D1148"/>
    <mergeCell ref="C1149:D1149"/>
    <mergeCell ref="C1156:D1156"/>
    <mergeCell ref="B1164:L1164"/>
    <mergeCell ref="B1165:L1165"/>
    <mergeCell ref="B1195:C1195"/>
    <mergeCell ref="B1204:L1204"/>
    <mergeCell ref="B1205:L1205"/>
    <mergeCell ref="B1235:C1235"/>
    <mergeCell ref="A1246:A1380"/>
    <mergeCell ref="B1246:E1246"/>
    <mergeCell ref="B1247:E1247"/>
    <mergeCell ref="B1258:B1259"/>
    <mergeCell ref="C1258:C1259"/>
    <mergeCell ref="D1266:E1266"/>
    <mergeCell ref="D1267:E1267"/>
    <mergeCell ref="D1268:E1268"/>
    <mergeCell ref="D1269:E1269"/>
    <mergeCell ref="D1270:E1270"/>
    <mergeCell ref="D1271:E1271"/>
    <mergeCell ref="D1272:E1272"/>
    <mergeCell ref="D1273:E1273"/>
    <mergeCell ref="D1274:E1274"/>
    <mergeCell ref="D1275:E1275"/>
    <mergeCell ref="B1277:E1277"/>
    <mergeCell ref="B1279:E1279"/>
    <mergeCell ref="B1342:L1342"/>
    <mergeCell ref="B1343:L1343"/>
    <mergeCell ref="B1373:C1373"/>
    <mergeCell ref="C1286:D1286"/>
    <mergeCell ref="C1287:D1287"/>
    <mergeCell ref="C1294:D1294"/>
    <mergeCell ref="B1302:L1302"/>
    <mergeCell ref="B1303:L1303"/>
    <mergeCell ref="B1333:C13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Levers!$B$2:$B$4</xm:f>
          </x14:formula1>
          <xm:sqref>E9 E147 E1113 E285 E423 E561 E699 E837 E975 E1251</xm:sqref>
        </x14:dataValidation>
        <x14:dataValidation type="list" allowBlank="1" showInputMessage="1" showErrorMessage="1" xr:uid="{00000000-0002-0000-0300-000001000000}">
          <x14:formula1>
            <xm:f>Levers!$D$2:$D$5</xm:f>
          </x14:formula1>
          <xm:sqref>C9 C147 C1113 C285 C423 C561 C699 C837 C975 C1251</xm:sqref>
        </x14:dataValidation>
        <x14:dataValidation type="list" allowBlank="1" showInputMessage="1" showErrorMessage="1" xr:uid="{00000000-0002-0000-0300-000002000000}">
          <x14:formula1>
            <xm:f>'NAC 687B.230.3'!$T$5:$T$6</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B887"/>
  <sheetViews>
    <sheetView topLeftCell="A854" workbookViewId="0">
      <selection activeCell="B862" sqref="B862"/>
    </sheetView>
  </sheetViews>
  <sheetFormatPr defaultRowHeight="14.4" x14ac:dyDescent="0.3"/>
  <cols>
    <col min="1" max="1" width="126.5546875" bestFit="1" customWidth="1"/>
    <col min="2" max="2" width="8" bestFit="1" customWidth="1"/>
  </cols>
  <sheetData>
    <row r="1" spans="1:2" x14ac:dyDescent="0.3">
      <c r="A1" s="41" t="s">
        <v>159</v>
      </c>
      <c r="B1" s="42" t="s">
        <v>160</v>
      </c>
    </row>
    <row r="2" spans="1:2" x14ac:dyDescent="0.3">
      <c r="A2" s="43" t="s">
        <v>161</v>
      </c>
      <c r="B2" s="44">
        <v>34789</v>
      </c>
    </row>
    <row r="3" spans="1:2" x14ac:dyDescent="0.3">
      <c r="A3" s="43" t="s">
        <v>162</v>
      </c>
      <c r="B3" s="44">
        <v>43974</v>
      </c>
    </row>
    <row r="4" spans="1:2" x14ac:dyDescent="0.3">
      <c r="A4" s="43" t="s">
        <v>163</v>
      </c>
      <c r="B4" s="44">
        <v>12963</v>
      </c>
    </row>
    <row r="5" spans="1:2" x14ac:dyDescent="0.3">
      <c r="A5" s="43" t="s">
        <v>164</v>
      </c>
      <c r="B5" s="44">
        <v>32220</v>
      </c>
    </row>
    <row r="6" spans="1:2" x14ac:dyDescent="0.3">
      <c r="A6" s="43" t="s">
        <v>165</v>
      </c>
      <c r="B6" s="44">
        <v>22225</v>
      </c>
    </row>
    <row r="7" spans="1:2" x14ac:dyDescent="0.3">
      <c r="A7" s="43" t="s">
        <v>166</v>
      </c>
      <c r="B7" s="44">
        <v>20796</v>
      </c>
    </row>
    <row r="8" spans="1:2" x14ac:dyDescent="0.3">
      <c r="A8" s="43" t="s">
        <v>167</v>
      </c>
      <c r="B8" s="44">
        <v>80985</v>
      </c>
    </row>
    <row r="9" spans="1:2" x14ac:dyDescent="0.3">
      <c r="A9" s="43" t="s">
        <v>168</v>
      </c>
      <c r="B9" s="44">
        <v>77879</v>
      </c>
    </row>
    <row r="10" spans="1:2" x14ac:dyDescent="0.3">
      <c r="A10" s="43" t="s">
        <v>169</v>
      </c>
      <c r="B10" s="44">
        <v>71854</v>
      </c>
    </row>
    <row r="11" spans="1:2" x14ac:dyDescent="0.3">
      <c r="A11" s="43" t="s">
        <v>170</v>
      </c>
      <c r="B11" s="44">
        <v>71471</v>
      </c>
    </row>
    <row r="12" spans="1:2" x14ac:dyDescent="0.3">
      <c r="A12" s="43" t="s">
        <v>171</v>
      </c>
      <c r="B12" s="44">
        <v>63444</v>
      </c>
    </row>
    <row r="13" spans="1:2" x14ac:dyDescent="0.3">
      <c r="A13" s="43" t="s">
        <v>172</v>
      </c>
      <c r="B13" s="44">
        <v>20010</v>
      </c>
    </row>
    <row r="14" spans="1:2" x14ac:dyDescent="0.3">
      <c r="A14" s="43" t="s">
        <v>173</v>
      </c>
      <c r="B14" s="44">
        <v>62200</v>
      </c>
    </row>
    <row r="15" spans="1:2" x14ac:dyDescent="0.3">
      <c r="A15" s="43" t="s">
        <v>174</v>
      </c>
      <c r="B15" s="44">
        <v>22667</v>
      </c>
    </row>
    <row r="16" spans="1:2" x14ac:dyDescent="0.3">
      <c r="A16" s="43" t="s">
        <v>175</v>
      </c>
      <c r="B16" s="44">
        <v>20702</v>
      </c>
    </row>
    <row r="17" spans="1:2" x14ac:dyDescent="0.3">
      <c r="A17" s="43" t="s">
        <v>176</v>
      </c>
      <c r="B17" s="44">
        <v>60348</v>
      </c>
    </row>
    <row r="18" spans="1:2" x14ac:dyDescent="0.3">
      <c r="A18" s="43" t="s">
        <v>177</v>
      </c>
      <c r="B18" s="44">
        <v>20699</v>
      </c>
    </row>
    <row r="19" spans="1:2" x14ac:dyDescent="0.3">
      <c r="A19" s="43" t="s">
        <v>178</v>
      </c>
      <c r="B19" s="44">
        <v>22950</v>
      </c>
    </row>
    <row r="20" spans="1:2" x14ac:dyDescent="0.3">
      <c r="A20" s="43" t="s">
        <v>179</v>
      </c>
      <c r="B20" s="44">
        <v>40517</v>
      </c>
    </row>
    <row r="21" spans="1:2" x14ac:dyDescent="0.3">
      <c r="A21" s="43" t="s">
        <v>180</v>
      </c>
      <c r="B21" s="44">
        <v>33898</v>
      </c>
    </row>
    <row r="22" spans="1:2" x14ac:dyDescent="0.3">
      <c r="A22" s="43" t="s">
        <v>181</v>
      </c>
      <c r="B22" s="44">
        <v>78700</v>
      </c>
    </row>
    <row r="23" spans="1:2" x14ac:dyDescent="0.3">
      <c r="A23" s="43" t="s">
        <v>182</v>
      </c>
      <c r="B23" s="44">
        <v>36153</v>
      </c>
    </row>
    <row r="24" spans="1:2" x14ac:dyDescent="0.3">
      <c r="A24" s="43" t="s">
        <v>183</v>
      </c>
      <c r="B24" s="44">
        <v>60054</v>
      </c>
    </row>
    <row r="25" spans="1:2" x14ac:dyDescent="0.3">
      <c r="A25" s="43" t="s">
        <v>184</v>
      </c>
      <c r="B25" s="44">
        <v>34886</v>
      </c>
    </row>
    <row r="26" spans="1:2" x14ac:dyDescent="0.3">
      <c r="A26" s="43" t="s">
        <v>185</v>
      </c>
      <c r="B26" s="44">
        <v>19399</v>
      </c>
    </row>
    <row r="27" spans="1:2" x14ac:dyDescent="0.3">
      <c r="A27" s="43" t="s">
        <v>186</v>
      </c>
      <c r="B27" s="44">
        <v>38733</v>
      </c>
    </row>
    <row r="28" spans="1:2" x14ac:dyDescent="0.3">
      <c r="A28" s="43" t="s">
        <v>187</v>
      </c>
      <c r="B28" s="44">
        <v>73130</v>
      </c>
    </row>
    <row r="29" spans="1:2" x14ac:dyDescent="0.3">
      <c r="A29" s="43" t="s">
        <v>188</v>
      </c>
      <c r="B29" s="44">
        <v>10920</v>
      </c>
    </row>
    <row r="30" spans="1:2" x14ac:dyDescent="0.3">
      <c r="A30" s="43" t="s">
        <v>189</v>
      </c>
      <c r="B30" s="44">
        <v>35300</v>
      </c>
    </row>
    <row r="31" spans="1:2" x14ac:dyDescent="0.3">
      <c r="A31" s="43" t="s">
        <v>190</v>
      </c>
      <c r="B31" s="44">
        <v>90611</v>
      </c>
    </row>
    <row r="32" spans="1:2" x14ac:dyDescent="0.3">
      <c r="A32" s="43" t="s">
        <v>191</v>
      </c>
      <c r="B32" s="44">
        <v>36420</v>
      </c>
    </row>
    <row r="33" spans="1:2" x14ac:dyDescent="0.3">
      <c r="A33" s="43" t="s">
        <v>192</v>
      </c>
      <c r="B33" s="44">
        <v>42579</v>
      </c>
    </row>
    <row r="34" spans="1:2" x14ac:dyDescent="0.3">
      <c r="A34" s="43" t="s">
        <v>193</v>
      </c>
      <c r="B34" s="44">
        <v>19489</v>
      </c>
    </row>
    <row r="35" spans="1:2" x14ac:dyDescent="0.3">
      <c r="A35" s="43" t="s">
        <v>194</v>
      </c>
      <c r="B35" s="44">
        <v>41840</v>
      </c>
    </row>
    <row r="36" spans="1:2" x14ac:dyDescent="0.3">
      <c r="A36" s="43" t="s">
        <v>195</v>
      </c>
      <c r="B36" s="44">
        <v>70866</v>
      </c>
    </row>
    <row r="37" spans="1:2" x14ac:dyDescent="0.3">
      <c r="A37" s="43" t="s">
        <v>196</v>
      </c>
      <c r="B37" s="44">
        <v>19240</v>
      </c>
    </row>
    <row r="38" spans="1:2" x14ac:dyDescent="0.3">
      <c r="A38" s="43" t="s">
        <v>197</v>
      </c>
      <c r="B38" s="44">
        <v>19232</v>
      </c>
    </row>
    <row r="39" spans="1:2" x14ac:dyDescent="0.3">
      <c r="A39" s="43" t="s">
        <v>198</v>
      </c>
      <c r="B39" s="44">
        <v>60186</v>
      </c>
    </row>
    <row r="40" spans="1:2" x14ac:dyDescent="0.3">
      <c r="A40" s="43" t="s">
        <v>199</v>
      </c>
      <c r="B40" s="44">
        <v>70874</v>
      </c>
    </row>
    <row r="41" spans="1:2" x14ac:dyDescent="0.3">
      <c r="A41" s="43" t="s">
        <v>200</v>
      </c>
      <c r="B41" s="44">
        <v>36455</v>
      </c>
    </row>
    <row r="42" spans="1:2" x14ac:dyDescent="0.3">
      <c r="A42" s="43" t="s">
        <v>201</v>
      </c>
      <c r="B42" s="44">
        <v>21296</v>
      </c>
    </row>
    <row r="43" spans="1:2" x14ac:dyDescent="0.3">
      <c r="A43" s="43" t="s">
        <v>202</v>
      </c>
      <c r="B43" s="44">
        <v>10829</v>
      </c>
    </row>
    <row r="44" spans="1:2" x14ac:dyDescent="0.3">
      <c r="A44" s="43" t="s">
        <v>203</v>
      </c>
      <c r="B44" s="44">
        <v>60208</v>
      </c>
    </row>
    <row r="45" spans="1:2" x14ac:dyDescent="0.3">
      <c r="A45" s="43" t="s">
        <v>204</v>
      </c>
      <c r="B45" s="44">
        <v>60216</v>
      </c>
    </row>
    <row r="46" spans="1:2" x14ac:dyDescent="0.3">
      <c r="A46" s="43" t="s">
        <v>205</v>
      </c>
      <c r="B46" s="44">
        <v>19100</v>
      </c>
    </row>
    <row r="47" spans="1:2" x14ac:dyDescent="0.3">
      <c r="A47" s="43" t="s">
        <v>206</v>
      </c>
      <c r="B47" s="44">
        <v>19720</v>
      </c>
    </row>
    <row r="48" spans="1:2" x14ac:dyDescent="0.3">
      <c r="A48" s="43" t="s">
        <v>207</v>
      </c>
      <c r="B48" s="44">
        <v>21849</v>
      </c>
    </row>
    <row r="49" spans="1:2" x14ac:dyDescent="0.3">
      <c r="A49" s="43" t="s">
        <v>208</v>
      </c>
      <c r="B49" s="44">
        <v>10111</v>
      </c>
    </row>
    <row r="50" spans="1:2" x14ac:dyDescent="0.3">
      <c r="A50" s="43" t="s">
        <v>209</v>
      </c>
      <c r="B50" s="44">
        <v>60275</v>
      </c>
    </row>
    <row r="51" spans="1:2" x14ac:dyDescent="0.3">
      <c r="A51" s="43" t="s">
        <v>210</v>
      </c>
      <c r="B51" s="44">
        <v>20427</v>
      </c>
    </row>
    <row r="52" spans="1:2" x14ac:dyDescent="0.3">
      <c r="A52" s="43" t="s">
        <v>211</v>
      </c>
      <c r="B52" s="44">
        <v>19941</v>
      </c>
    </row>
    <row r="53" spans="1:2" x14ac:dyDescent="0.3">
      <c r="A53" t="s">
        <v>212</v>
      </c>
      <c r="B53" s="44">
        <v>12321</v>
      </c>
    </row>
    <row r="54" spans="1:2" x14ac:dyDescent="0.3">
      <c r="A54" s="43" t="s">
        <v>213</v>
      </c>
      <c r="B54" s="44">
        <v>19690</v>
      </c>
    </row>
    <row r="55" spans="1:2" x14ac:dyDescent="0.3">
      <c r="A55" s="43" t="s">
        <v>214</v>
      </c>
      <c r="B55" s="44">
        <v>37990</v>
      </c>
    </row>
    <row r="56" spans="1:2" x14ac:dyDescent="0.3">
      <c r="A56" s="43" t="s">
        <v>215</v>
      </c>
      <c r="B56" s="44">
        <v>92738</v>
      </c>
    </row>
    <row r="57" spans="1:2" x14ac:dyDescent="0.3">
      <c r="A57" s="43" t="s">
        <v>216</v>
      </c>
      <c r="B57" s="44">
        <v>60380</v>
      </c>
    </row>
    <row r="58" spans="1:2" x14ac:dyDescent="0.3">
      <c r="A58" s="43" t="s">
        <v>217</v>
      </c>
      <c r="B58" s="44">
        <v>60399</v>
      </c>
    </row>
    <row r="59" spans="1:2" x14ac:dyDescent="0.3">
      <c r="A59" t="s">
        <v>218</v>
      </c>
      <c r="B59" s="44">
        <v>19275</v>
      </c>
    </row>
    <row r="60" spans="1:2" x14ac:dyDescent="0.3">
      <c r="A60" s="43" t="s">
        <v>219</v>
      </c>
      <c r="B60" s="44">
        <v>60410</v>
      </c>
    </row>
    <row r="61" spans="1:2" x14ac:dyDescent="0.3">
      <c r="A61" s="43" t="s">
        <v>220</v>
      </c>
      <c r="B61" s="44">
        <v>60429</v>
      </c>
    </row>
    <row r="62" spans="1:2" x14ac:dyDescent="0.3">
      <c r="A62" s="43" t="s">
        <v>221</v>
      </c>
      <c r="B62" s="44">
        <v>60488</v>
      </c>
    </row>
    <row r="63" spans="1:2" x14ac:dyDescent="0.3">
      <c r="A63" s="43" t="s">
        <v>222</v>
      </c>
      <c r="B63" s="44">
        <v>26247</v>
      </c>
    </row>
    <row r="64" spans="1:2" x14ac:dyDescent="0.3">
      <c r="A64" s="43" t="s">
        <v>223</v>
      </c>
      <c r="B64" s="44">
        <v>60518</v>
      </c>
    </row>
    <row r="65" spans="1:2" x14ac:dyDescent="0.3">
      <c r="A65" s="43" t="s">
        <v>224</v>
      </c>
      <c r="B65" s="44">
        <v>60534</v>
      </c>
    </row>
    <row r="66" spans="1:2" x14ac:dyDescent="0.3">
      <c r="A66" s="43" t="s">
        <v>225</v>
      </c>
      <c r="B66" s="44">
        <v>19380</v>
      </c>
    </row>
    <row r="67" spans="1:2" x14ac:dyDescent="0.3">
      <c r="A67" s="43" t="s">
        <v>226</v>
      </c>
      <c r="B67" s="44">
        <v>60577</v>
      </c>
    </row>
    <row r="68" spans="1:2" x14ac:dyDescent="0.3">
      <c r="A68" s="43" t="s">
        <v>227</v>
      </c>
      <c r="B68" s="44">
        <v>21857</v>
      </c>
    </row>
    <row r="69" spans="1:2" x14ac:dyDescent="0.3">
      <c r="A69" s="43" t="s">
        <v>228</v>
      </c>
      <c r="B69" s="44">
        <v>30562</v>
      </c>
    </row>
    <row r="70" spans="1:2" x14ac:dyDescent="0.3">
      <c r="A70" s="43" t="s">
        <v>229</v>
      </c>
      <c r="B70" s="44">
        <v>81213</v>
      </c>
    </row>
    <row r="71" spans="1:2" x14ac:dyDescent="0.3">
      <c r="A71" s="43" t="s">
        <v>230</v>
      </c>
      <c r="B71" s="44">
        <v>67989</v>
      </c>
    </row>
    <row r="72" spans="1:2" x14ac:dyDescent="0.3">
      <c r="A72" s="43" t="s">
        <v>231</v>
      </c>
      <c r="B72" s="44">
        <v>65811</v>
      </c>
    </row>
    <row r="73" spans="1:2" x14ac:dyDescent="0.3">
      <c r="A73" s="43" t="s">
        <v>232</v>
      </c>
      <c r="B73" s="44">
        <v>22918</v>
      </c>
    </row>
    <row r="74" spans="1:2" x14ac:dyDescent="0.3">
      <c r="A74" s="43" t="s">
        <v>233</v>
      </c>
      <c r="B74" s="44">
        <v>13358</v>
      </c>
    </row>
    <row r="75" spans="1:2" x14ac:dyDescent="0.3">
      <c r="A75" s="43" t="s">
        <v>234</v>
      </c>
      <c r="B75" s="44">
        <v>60739</v>
      </c>
    </row>
    <row r="76" spans="1:2" x14ac:dyDescent="0.3">
      <c r="A76" s="43" t="s">
        <v>235</v>
      </c>
      <c r="B76" s="44">
        <v>71773</v>
      </c>
    </row>
    <row r="77" spans="1:2" x14ac:dyDescent="0.3">
      <c r="A77" s="43" t="s">
        <v>236</v>
      </c>
      <c r="B77" s="44">
        <v>81078</v>
      </c>
    </row>
    <row r="78" spans="1:2" x14ac:dyDescent="0.3">
      <c r="A78" s="43" t="s">
        <v>237</v>
      </c>
      <c r="B78" s="44">
        <v>91785</v>
      </c>
    </row>
    <row r="79" spans="1:2" x14ac:dyDescent="0.3">
      <c r="A79" s="43" t="s">
        <v>238</v>
      </c>
      <c r="B79" s="44">
        <v>60801</v>
      </c>
    </row>
    <row r="80" spans="1:2" x14ac:dyDescent="0.3">
      <c r="A80" s="43" t="s">
        <v>239</v>
      </c>
      <c r="B80" s="44">
        <v>19615</v>
      </c>
    </row>
    <row r="81" spans="1:2" x14ac:dyDescent="0.3">
      <c r="A81" t="s">
        <v>240</v>
      </c>
      <c r="B81" s="44">
        <v>67679</v>
      </c>
    </row>
    <row r="82" spans="1:2" x14ac:dyDescent="0.3">
      <c r="A82" s="43" t="s">
        <v>241</v>
      </c>
      <c r="B82" s="44">
        <v>60836</v>
      </c>
    </row>
    <row r="83" spans="1:2" x14ac:dyDescent="0.3">
      <c r="A83" s="43" t="s">
        <v>242</v>
      </c>
      <c r="B83" s="44">
        <v>88366</v>
      </c>
    </row>
    <row r="84" spans="1:2" x14ac:dyDescent="0.3">
      <c r="A84" s="43" t="s">
        <v>243</v>
      </c>
      <c r="B84" s="44">
        <v>19631</v>
      </c>
    </row>
    <row r="85" spans="1:2" x14ac:dyDescent="0.3">
      <c r="A85" s="43" t="s">
        <v>244</v>
      </c>
      <c r="B85" s="44">
        <v>42978</v>
      </c>
    </row>
    <row r="86" spans="1:2" x14ac:dyDescent="0.3">
      <c r="A86" s="43" t="s">
        <v>245</v>
      </c>
      <c r="B86" s="44">
        <v>84697</v>
      </c>
    </row>
    <row r="87" spans="1:2" x14ac:dyDescent="0.3">
      <c r="A87" s="43" t="s">
        <v>246</v>
      </c>
      <c r="B87" s="44">
        <v>19704</v>
      </c>
    </row>
    <row r="88" spans="1:2" x14ac:dyDescent="0.3">
      <c r="A88" s="43" t="s">
        <v>247</v>
      </c>
      <c r="B88" s="44">
        <v>60895</v>
      </c>
    </row>
    <row r="89" spans="1:2" x14ac:dyDescent="0.3">
      <c r="A89" s="43" t="s">
        <v>248</v>
      </c>
      <c r="B89" s="44">
        <v>40142</v>
      </c>
    </row>
    <row r="90" spans="1:2" x14ac:dyDescent="0.3">
      <c r="A90" s="43" t="s">
        <v>249</v>
      </c>
      <c r="B90" s="44">
        <v>68594</v>
      </c>
    </row>
    <row r="91" spans="1:2" x14ac:dyDescent="0.3">
      <c r="A91" s="43" t="s">
        <v>250</v>
      </c>
      <c r="B91" s="44">
        <v>61999</v>
      </c>
    </row>
    <row r="92" spans="1:2" x14ac:dyDescent="0.3">
      <c r="A92" s="43" t="s">
        <v>251</v>
      </c>
      <c r="B92" s="44">
        <v>61301</v>
      </c>
    </row>
    <row r="93" spans="1:2" x14ac:dyDescent="0.3">
      <c r="A93" s="43" t="s">
        <v>252</v>
      </c>
      <c r="B93" s="44">
        <v>27928</v>
      </c>
    </row>
    <row r="94" spans="1:2" x14ac:dyDescent="0.3">
      <c r="A94" s="43" t="s">
        <v>253</v>
      </c>
      <c r="B94" s="44">
        <v>72222</v>
      </c>
    </row>
    <row r="95" spans="1:2" x14ac:dyDescent="0.3">
      <c r="A95" s="43" t="s">
        <v>254</v>
      </c>
      <c r="B95" s="44">
        <v>93661</v>
      </c>
    </row>
    <row r="96" spans="1:2" x14ac:dyDescent="0.3">
      <c r="A96" s="43" t="s">
        <v>255</v>
      </c>
      <c r="B96" s="44">
        <v>62825</v>
      </c>
    </row>
    <row r="97" spans="1:2" x14ac:dyDescent="0.3">
      <c r="A97" s="43" t="s">
        <v>256</v>
      </c>
      <c r="B97" s="44">
        <v>61069</v>
      </c>
    </row>
    <row r="98" spans="1:2" x14ac:dyDescent="0.3">
      <c r="A98" s="43" t="s">
        <v>257</v>
      </c>
      <c r="B98" s="44">
        <v>11150</v>
      </c>
    </row>
    <row r="99" spans="1:2" x14ac:dyDescent="0.3">
      <c r="A99" s="43" t="s">
        <v>258</v>
      </c>
      <c r="B99" s="44">
        <v>10348</v>
      </c>
    </row>
    <row r="100" spans="1:2" x14ac:dyDescent="0.3">
      <c r="A100" s="43" t="s">
        <v>259</v>
      </c>
      <c r="B100" s="44">
        <v>19801</v>
      </c>
    </row>
    <row r="101" spans="1:2" x14ac:dyDescent="0.3">
      <c r="A101" s="43" t="s">
        <v>260</v>
      </c>
      <c r="B101" s="44">
        <v>19828</v>
      </c>
    </row>
    <row r="102" spans="1:2" x14ac:dyDescent="0.3">
      <c r="A102" s="43" t="s">
        <v>261</v>
      </c>
      <c r="B102" s="44">
        <v>19844</v>
      </c>
    </row>
    <row r="103" spans="1:2" x14ac:dyDescent="0.3">
      <c r="A103" s="43" t="s">
        <v>262</v>
      </c>
      <c r="B103" s="44">
        <v>24678</v>
      </c>
    </row>
    <row r="104" spans="1:2" x14ac:dyDescent="0.3">
      <c r="A104" s="43" t="s">
        <v>263</v>
      </c>
      <c r="B104" s="44">
        <v>40398</v>
      </c>
    </row>
    <row r="105" spans="1:2" x14ac:dyDescent="0.3">
      <c r="A105" s="43" t="s">
        <v>264</v>
      </c>
      <c r="B105" s="44">
        <v>21865</v>
      </c>
    </row>
    <row r="106" spans="1:2" x14ac:dyDescent="0.3">
      <c r="A106" s="43" t="s">
        <v>265</v>
      </c>
      <c r="B106" s="44">
        <v>27189</v>
      </c>
    </row>
    <row r="107" spans="1:2" x14ac:dyDescent="0.3">
      <c r="A107" s="43" t="s">
        <v>266</v>
      </c>
      <c r="B107" s="44">
        <v>56499</v>
      </c>
    </row>
    <row r="108" spans="1:2" x14ac:dyDescent="0.3">
      <c r="A108" s="43" t="s">
        <v>267</v>
      </c>
      <c r="B108" s="44">
        <v>71439</v>
      </c>
    </row>
    <row r="109" spans="1:2" x14ac:dyDescent="0.3">
      <c r="A109" s="43" t="s">
        <v>268</v>
      </c>
      <c r="B109" s="44">
        <v>61492</v>
      </c>
    </row>
    <row r="110" spans="1:2" x14ac:dyDescent="0.3">
      <c r="A110" s="43" t="s">
        <v>269</v>
      </c>
      <c r="B110" s="44">
        <v>68039</v>
      </c>
    </row>
    <row r="111" spans="1:2" x14ac:dyDescent="0.3">
      <c r="A111" s="43" t="s">
        <v>270</v>
      </c>
      <c r="B111" s="44">
        <v>61689</v>
      </c>
    </row>
    <row r="112" spans="1:2" x14ac:dyDescent="0.3">
      <c r="A112" s="43" t="s">
        <v>271</v>
      </c>
      <c r="B112" s="44">
        <v>20931</v>
      </c>
    </row>
    <row r="113" spans="1:2" x14ac:dyDescent="0.3">
      <c r="A113" s="43" t="s">
        <v>272</v>
      </c>
      <c r="B113" s="44">
        <v>27154</v>
      </c>
    </row>
    <row r="114" spans="1:2" x14ac:dyDescent="0.3">
      <c r="A114" s="43" t="s">
        <v>273</v>
      </c>
      <c r="B114" s="44">
        <v>74900</v>
      </c>
    </row>
    <row r="115" spans="1:2" x14ac:dyDescent="0.3">
      <c r="A115" s="43" t="s">
        <v>274</v>
      </c>
      <c r="B115" s="44">
        <v>61182</v>
      </c>
    </row>
    <row r="116" spans="1:2" x14ac:dyDescent="0.3">
      <c r="A116" s="43" t="s">
        <v>275</v>
      </c>
      <c r="B116" s="44">
        <v>84522</v>
      </c>
    </row>
    <row r="117" spans="1:2" x14ac:dyDescent="0.3">
      <c r="A117" s="43" t="s">
        <v>276</v>
      </c>
      <c r="B117" s="44">
        <v>60256</v>
      </c>
    </row>
    <row r="118" spans="1:2" x14ac:dyDescent="0.3">
      <c r="A118" s="43" t="s">
        <v>277</v>
      </c>
      <c r="B118" s="44">
        <v>10367</v>
      </c>
    </row>
    <row r="119" spans="1:2" x14ac:dyDescent="0.3">
      <c r="A119" s="43" t="s">
        <v>278</v>
      </c>
      <c r="B119" s="44">
        <v>62880</v>
      </c>
    </row>
    <row r="120" spans="1:2" x14ac:dyDescent="0.3">
      <c r="A120" s="43" t="s">
        <v>279</v>
      </c>
      <c r="B120" s="44">
        <v>62944</v>
      </c>
    </row>
    <row r="121" spans="1:2" x14ac:dyDescent="0.3">
      <c r="A121" s="43" t="s">
        <v>280</v>
      </c>
      <c r="B121" s="44">
        <v>37273</v>
      </c>
    </row>
    <row r="122" spans="1:2" x14ac:dyDescent="0.3">
      <c r="A122" s="43" t="s">
        <v>281</v>
      </c>
      <c r="B122" s="44">
        <v>20370</v>
      </c>
    </row>
    <row r="123" spans="1:2" x14ac:dyDescent="0.3">
      <c r="A123" s="43" t="s">
        <v>282</v>
      </c>
      <c r="B123" s="44">
        <v>24813</v>
      </c>
    </row>
    <row r="124" spans="1:2" x14ac:dyDescent="0.3">
      <c r="A124" s="43" t="s">
        <v>283</v>
      </c>
      <c r="B124" s="44">
        <v>61212</v>
      </c>
    </row>
    <row r="125" spans="1:2" x14ac:dyDescent="0.3">
      <c r="A125" t="s">
        <v>284</v>
      </c>
      <c r="B125" s="44">
        <v>61239</v>
      </c>
    </row>
    <row r="126" spans="1:2" x14ac:dyDescent="0.3">
      <c r="A126" s="43" t="s">
        <v>285</v>
      </c>
      <c r="B126" s="44">
        <v>61263</v>
      </c>
    </row>
    <row r="127" spans="1:2" x14ac:dyDescent="0.3">
      <c r="A127" s="43" t="s">
        <v>286</v>
      </c>
      <c r="B127" s="44">
        <v>18279</v>
      </c>
    </row>
    <row r="128" spans="1:2" x14ac:dyDescent="0.3">
      <c r="A128" s="43" t="s">
        <v>287</v>
      </c>
      <c r="B128" s="44">
        <v>94250</v>
      </c>
    </row>
    <row r="129" spans="1:2" x14ac:dyDescent="0.3">
      <c r="A129" s="43" t="s">
        <v>288</v>
      </c>
      <c r="B129" s="44">
        <v>57223</v>
      </c>
    </row>
    <row r="130" spans="1:2" x14ac:dyDescent="0.3">
      <c r="A130" s="43" t="s">
        <v>289</v>
      </c>
      <c r="B130" s="44">
        <v>38245</v>
      </c>
    </row>
    <row r="131" spans="1:2" x14ac:dyDescent="0.3">
      <c r="A131" s="43" t="s">
        <v>290</v>
      </c>
      <c r="B131" s="44">
        <v>37540</v>
      </c>
    </row>
    <row r="132" spans="1:2" x14ac:dyDescent="0.3">
      <c r="A132" s="43" t="s">
        <v>291</v>
      </c>
      <c r="B132" s="44">
        <v>21970</v>
      </c>
    </row>
    <row r="133" spans="1:2" x14ac:dyDescent="0.3">
      <c r="A133" s="43" t="s">
        <v>292</v>
      </c>
      <c r="B133" s="44">
        <v>41394</v>
      </c>
    </row>
    <row r="134" spans="1:2" x14ac:dyDescent="0.3">
      <c r="A134" s="43" t="s">
        <v>293</v>
      </c>
      <c r="B134" s="44">
        <v>61395</v>
      </c>
    </row>
    <row r="135" spans="1:2" x14ac:dyDescent="0.3">
      <c r="A135" s="43" t="s">
        <v>294</v>
      </c>
      <c r="B135" s="44">
        <v>32603</v>
      </c>
    </row>
    <row r="136" spans="1:2" x14ac:dyDescent="0.3">
      <c r="A136" s="45" t="s">
        <v>295</v>
      </c>
      <c r="B136" s="44">
        <v>64890</v>
      </c>
    </row>
    <row r="137" spans="1:2" x14ac:dyDescent="0.3">
      <c r="A137" s="43" t="s">
        <v>296</v>
      </c>
      <c r="B137" s="44">
        <v>29580</v>
      </c>
    </row>
    <row r="138" spans="1:2" x14ac:dyDescent="0.3">
      <c r="A138" s="43" t="s">
        <v>297</v>
      </c>
      <c r="B138" s="44">
        <v>10391</v>
      </c>
    </row>
    <row r="139" spans="1:2" x14ac:dyDescent="0.3">
      <c r="A139" s="43" t="s">
        <v>298</v>
      </c>
      <c r="B139" s="44">
        <v>22276</v>
      </c>
    </row>
    <row r="140" spans="1:2" x14ac:dyDescent="0.3">
      <c r="A140" s="43" t="s">
        <v>299</v>
      </c>
      <c r="B140" s="44">
        <v>71714</v>
      </c>
    </row>
    <row r="141" spans="1:2" x14ac:dyDescent="0.3">
      <c r="A141" s="43" t="s">
        <v>300</v>
      </c>
      <c r="B141" s="44">
        <v>90638</v>
      </c>
    </row>
    <row r="142" spans="1:2" x14ac:dyDescent="0.3">
      <c r="A142" s="43" t="s">
        <v>301</v>
      </c>
      <c r="B142" s="44">
        <v>9330303</v>
      </c>
    </row>
    <row r="143" spans="1:2" x14ac:dyDescent="0.3">
      <c r="A143" s="43" t="s">
        <v>302</v>
      </c>
      <c r="B143" s="44">
        <v>61557</v>
      </c>
    </row>
    <row r="144" spans="1:2" x14ac:dyDescent="0.3">
      <c r="A144" s="45" t="s">
        <v>303</v>
      </c>
      <c r="B144" s="44">
        <v>61476</v>
      </c>
    </row>
    <row r="145" spans="1:2" x14ac:dyDescent="0.3">
      <c r="A145" s="43" t="s">
        <v>304</v>
      </c>
      <c r="B145" s="44">
        <v>13528</v>
      </c>
    </row>
    <row r="146" spans="1:2" x14ac:dyDescent="0.3">
      <c r="A146" s="43" t="s">
        <v>305</v>
      </c>
      <c r="B146" s="44">
        <v>93432</v>
      </c>
    </row>
    <row r="147" spans="1:2" x14ac:dyDescent="0.3">
      <c r="A147" s="43" t="s">
        <v>306</v>
      </c>
      <c r="B147" s="44">
        <v>38342</v>
      </c>
    </row>
    <row r="148" spans="1:2" x14ac:dyDescent="0.3">
      <c r="A148" s="43" t="s">
        <v>307</v>
      </c>
      <c r="B148" s="44">
        <v>13544</v>
      </c>
    </row>
    <row r="149" spans="1:2" x14ac:dyDescent="0.3">
      <c r="A149" s="43" t="s">
        <v>308</v>
      </c>
      <c r="B149" s="44">
        <v>10063</v>
      </c>
    </row>
    <row r="150" spans="1:2" x14ac:dyDescent="0.3">
      <c r="A150" s="43" t="s">
        <v>309</v>
      </c>
      <c r="B150" s="44">
        <v>35955</v>
      </c>
    </row>
    <row r="151" spans="1:2" x14ac:dyDescent="0.3">
      <c r="A151" s="43" t="s">
        <v>310</v>
      </c>
      <c r="B151" s="44">
        <v>38865</v>
      </c>
    </row>
    <row r="152" spans="1:2" x14ac:dyDescent="0.3">
      <c r="A152" s="43" t="s">
        <v>311</v>
      </c>
      <c r="B152" s="44" t="s">
        <v>312</v>
      </c>
    </row>
    <row r="153" spans="1:2" x14ac:dyDescent="0.3">
      <c r="A153" s="43" t="s">
        <v>313</v>
      </c>
      <c r="B153" s="44">
        <v>47732</v>
      </c>
    </row>
    <row r="154" spans="1:2" x14ac:dyDescent="0.3">
      <c r="A154" s="43" t="s">
        <v>314</v>
      </c>
      <c r="B154" s="44">
        <v>80659</v>
      </c>
    </row>
    <row r="155" spans="1:2" x14ac:dyDescent="0.3">
      <c r="A155" s="43" t="s">
        <v>315</v>
      </c>
      <c r="B155" s="44">
        <v>10472</v>
      </c>
    </row>
    <row r="156" spans="1:2" x14ac:dyDescent="0.3">
      <c r="A156" s="43" t="s">
        <v>316</v>
      </c>
      <c r="B156" s="44">
        <v>61581</v>
      </c>
    </row>
    <row r="157" spans="1:2" x14ac:dyDescent="0.3">
      <c r="A157" s="43" t="s">
        <v>317</v>
      </c>
      <c r="B157" s="44">
        <v>71331</v>
      </c>
    </row>
    <row r="158" spans="1:2" x14ac:dyDescent="0.3">
      <c r="A158" s="43" t="s">
        <v>318</v>
      </c>
      <c r="B158" s="44">
        <v>10510</v>
      </c>
    </row>
    <row r="159" spans="1:2" x14ac:dyDescent="0.3">
      <c r="A159" s="43" t="s">
        <v>319</v>
      </c>
      <c r="B159" s="44">
        <v>69647</v>
      </c>
    </row>
    <row r="160" spans="1:2" x14ac:dyDescent="0.3">
      <c r="A160" s="43" t="s">
        <v>320</v>
      </c>
      <c r="B160" s="44">
        <v>11997</v>
      </c>
    </row>
    <row r="161" spans="1:2" x14ac:dyDescent="0.3">
      <c r="A161" s="43" t="s">
        <v>321</v>
      </c>
      <c r="B161" s="44">
        <v>56030</v>
      </c>
    </row>
    <row r="162" spans="1:2" x14ac:dyDescent="0.3">
      <c r="A162" s="43" t="s">
        <v>322</v>
      </c>
      <c r="B162" s="44">
        <v>57770</v>
      </c>
    </row>
    <row r="163" spans="1:2" x14ac:dyDescent="0.3">
      <c r="A163" s="43" t="s">
        <v>323</v>
      </c>
      <c r="B163" s="44">
        <v>57487</v>
      </c>
    </row>
    <row r="164" spans="1:2" x14ac:dyDescent="0.3">
      <c r="A164" s="43" t="s">
        <v>324</v>
      </c>
      <c r="B164" s="44">
        <v>24503</v>
      </c>
    </row>
    <row r="165" spans="1:2" x14ac:dyDescent="0.3">
      <c r="A165" s="43" t="s">
        <v>325</v>
      </c>
      <c r="B165" s="44">
        <v>19518</v>
      </c>
    </row>
    <row r="166" spans="1:2" x14ac:dyDescent="0.3">
      <c r="A166" s="43" t="s">
        <v>326</v>
      </c>
      <c r="B166" s="44">
        <v>80799</v>
      </c>
    </row>
    <row r="167" spans="1:2" x14ac:dyDescent="0.3">
      <c r="A167" t="s">
        <v>327</v>
      </c>
      <c r="B167" s="44">
        <v>61727</v>
      </c>
    </row>
    <row r="168" spans="1:2" x14ac:dyDescent="0.3">
      <c r="A168" s="43" t="s">
        <v>328</v>
      </c>
      <c r="B168" s="44">
        <v>61751</v>
      </c>
    </row>
    <row r="169" spans="1:2" x14ac:dyDescent="0.3">
      <c r="A169" s="43" t="s">
        <v>329</v>
      </c>
      <c r="B169" s="44">
        <v>34274</v>
      </c>
    </row>
    <row r="170" spans="1:2" x14ac:dyDescent="0.3">
      <c r="A170" s="43" t="s">
        <v>330</v>
      </c>
      <c r="B170" s="44">
        <v>61883</v>
      </c>
    </row>
    <row r="171" spans="1:2" x14ac:dyDescent="0.3">
      <c r="A171" s="43" t="s">
        <v>331</v>
      </c>
      <c r="B171" s="44">
        <v>34649</v>
      </c>
    </row>
    <row r="172" spans="1:2" x14ac:dyDescent="0.3">
      <c r="A172" s="43" t="s">
        <v>332</v>
      </c>
      <c r="B172" s="44">
        <v>62383</v>
      </c>
    </row>
    <row r="173" spans="1:2" x14ac:dyDescent="0.3">
      <c r="A173" s="43" t="s">
        <v>333</v>
      </c>
      <c r="B173" s="44">
        <v>20710</v>
      </c>
    </row>
    <row r="174" spans="1:2" x14ac:dyDescent="0.3">
      <c r="A174" s="43" t="s">
        <v>334</v>
      </c>
      <c r="B174" s="44">
        <v>61808</v>
      </c>
    </row>
    <row r="175" spans="1:2" x14ac:dyDescent="0.3">
      <c r="A175" s="43" t="s">
        <v>335</v>
      </c>
      <c r="B175" s="44">
        <v>10642</v>
      </c>
    </row>
    <row r="176" spans="1:2" x14ac:dyDescent="0.3">
      <c r="A176" s="43" t="s">
        <v>336</v>
      </c>
      <c r="B176" s="44">
        <v>61832</v>
      </c>
    </row>
    <row r="177" spans="1:2" x14ac:dyDescent="0.3">
      <c r="A177" s="43" t="s">
        <v>337</v>
      </c>
      <c r="B177" s="44">
        <v>10052</v>
      </c>
    </row>
    <row r="178" spans="1:2" x14ac:dyDescent="0.3">
      <c r="A178" s="43" t="s">
        <v>338</v>
      </c>
      <c r="B178" s="44">
        <v>61875</v>
      </c>
    </row>
    <row r="179" spans="1:2" x14ac:dyDescent="0.3">
      <c r="A179" s="43" t="s">
        <v>339</v>
      </c>
      <c r="B179" s="44">
        <v>67369</v>
      </c>
    </row>
    <row r="180" spans="1:2" x14ac:dyDescent="0.3">
      <c r="A180" s="43" t="s">
        <v>340</v>
      </c>
      <c r="B180" s="44">
        <v>28665</v>
      </c>
    </row>
    <row r="181" spans="1:2" x14ac:dyDescent="0.3">
      <c r="A181" s="43" t="s">
        <v>341</v>
      </c>
      <c r="B181" s="44">
        <v>23280</v>
      </c>
    </row>
    <row r="182" spans="1:2" x14ac:dyDescent="0.3">
      <c r="A182" s="43" t="s">
        <v>342</v>
      </c>
      <c r="B182" s="44">
        <v>10677</v>
      </c>
    </row>
    <row r="183" spans="1:2" x14ac:dyDescent="0.3">
      <c r="A183" s="43" t="s">
        <v>343</v>
      </c>
      <c r="B183" s="44">
        <v>76236</v>
      </c>
    </row>
    <row r="184" spans="1:2" x14ac:dyDescent="0.3">
      <c r="A184" s="43" t="s">
        <v>344</v>
      </c>
      <c r="B184" s="44">
        <v>10315</v>
      </c>
    </row>
    <row r="185" spans="1:2" x14ac:dyDescent="0.3">
      <c r="A185" s="43" t="s">
        <v>345</v>
      </c>
      <c r="B185" s="44">
        <v>10693</v>
      </c>
    </row>
    <row r="186" spans="1:2" x14ac:dyDescent="0.3">
      <c r="A186" s="43" t="s">
        <v>346</v>
      </c>
      <c r="B186" s="44">
        <v>20532</v>
      </c>
    </row>
    <row r="187" spans="1:2" x14ac:dyDescent="0.3">
      <c r="A187" s="43" t="s">
        <v>347</v>
      </c>
      <c r="B187" s="44">
        <v>25070</v>
      </c>
    </row>
    <row r="188" spans="1:2" x14ac:dyDescent="0.3">
      <c r="A188" s="43" t="s">
        <v>348</v>
      </c>
      <c r="B188" s="44">
        <v>62626</v>
      </c>
    </row>
    <row r="189" spans="1:2" x14ac:dyDescent="0.3">
      <c r="A189" s="43" t="s">
        <v>349</v>
      </c>
      <c r="B189" s="44">
        <v>31887</v>
      </c>
    </row>
    <row r="190" spans="1:2" x14ac:dyDescent="0.3">
      <c r="A190" s="43" t="s">
        <v>350</v>
      </c>
      <c r="B190" s="44">
        <v>62049</v>
      </c>
    </row>
    <row r="191" spans="1:2" x14ac:dyDescent="0.3">
      <c r="A191" s="43" t="s">
        <v>351</v>
      </c>
      <c r="B191" s="44">
        <v>62065</v>
      </c>
    </row>
    <row r="192" spans="1:2" x14ac:dyDescent="0.3">
      <c r="A192" s="43" t="s">
        <v>352</v>
      </c>
      <c r="B192" s="44">
        <v>84786</v>
      </c>
    </row>
    <row r="193" spans="1:2" x14ac:dyDescent="0.3">
      <c r="A193" s="43" t="s">
        <v>353</v>
      </c>
      <c r="B193" s="44">
        <v>27812</v>
      </c>
    </row>
    <row r="194" spans="1:2" x14ac:dyDescent="0.3">
      <c r="A194" s="43" t="s">
        <v>354</v>
      </c>
      <c r="B194" s="44">
        <v>76023</v>
      </c>
    </row>
    <row r="195" spans="1:2" x14ac:dyDescent="0.3">
      <c r="A195" s="43" t="s">
        <v>355</v>
      </c>
      <c r="B195" s="44">
        <v>62103</v>
      </c>
    </row>
    <row r="196" spans="1:2" x14ac:dyDescent="0.3">
      <c r="A196" s="43" t="s">
        <v>356</v>
      </c>
      <c r="B196" s="44">
        <v>99937</v>
      </c>
    </row>
    <row r="197" spans="1:2" x14ac:dyDescent="0.3">
      <c r="A197" s="43" t="s">
        <v>357</v>
      </c>
      <c r="B197" s="44">
        <v>62146</v>
      </c>
    </row>
    <row r="198" spans="1:2" x14ac:dyDescent="0.3">
      <c r="A198" s="43" t="s">
        <v>358</v>
      </c>
      <c r="B198" s="44">
        <v>34754</v>
      </c>
    </row>
    <row r="199" spans="1:2" x14ac:dyDescent="0.3">
      <c r="A199" s="43" t="s">
        <v>359</v>
      </c>
      <c r="B199" s="44">
        <v>81426</v>
      </c>
    </row>
    <row r="200" spans="1:2" x14ac:dyDescent="0.3">
      <c r="A200" s="43" t="s">
        <v>360</v>
      </c>
      <c r="B200" s="44">
        <v>84824</v>
      </c>
    </row>
    <row r="201" spans="1:2" x14ac:dyDescent="0.3">
      <c r="A201" t="s">
        <v>361</v>
      </c>
      <c r="B201" s="44">
        <v>77828</v>
      </c>
    </row>
    <row r="202" spans="1:2" x14ac:dyDescent="0.3">
      <c r="A202" s="43" t="s">
        <v>362</v>
      </c>
      <c r="B202" s="44">
        <v>21989</v>
      </c>
    </row>
    <row r="203" spans="1:2" x14ac:dyDescent="0.3">
      <c r="A203" s="43" t="s">
        <v>363</v>
      </c>
      <c r="B203" s="44">
        <v>12177</v>
      </c>
    </row>
    <row r="204" spans="1:2" x14ac:dyDescent="0.3">
      <c r="A204" s="43" t="s">
        <v>364</v>
      </c>
      <c r="B204" s="44">
        <v>62308</v>
      </c>
    </row>
    <row r="205" spans="1:2" x14ac:dyDescent="0.3">
      <c r="A205" s="43" t="s">
        <v>365</v>
      </c>
      <c r="B205" s="44">
        <v>32190</v>
      </c>
    </row>
    <row r="206" spans="1:2" x14ac:dyDescent="0.3">
      <c r="A206" s="43" t="s">
        <v>366</v>
      </c>
      <c r="B206" s="44">
        <v>62359</v>
      </c>
    </row>
    <row r="207" spans="1:2" x14ac:dyDescent="0.3">
      <c r="A207" s="43" t="s">
        <v>367</v>
      </c>
      <c r="B207" s="44">
        <v>71730</v>
      </c>
    </row>
    <row r="208" spans="1:2" x14ac:dyDescent="0.3">
      <c r="A208" s="43" t="s">
        <v>368</v>
      </c>
      <c r="B208" s="44">
        <v>20443</v>
      </c>
    </row>
    <row r="209" spans="1:2" x14ac:dyDescent="0.3">
      <c r="A209" s="43" t="s">
        <v>369</v>
      </c>
      <c r="B209" s="44">
        <v>71404</v>
      </c>
    </row>
    <row r="210" spans="1:2" x14ac:dyDescent="0.3">
      <c r="A210" s="43" t="s">
        <v>370</v>
      </c>
      <c r="B210" s="44">
        <v>35289</v>
      </c>
    </row>
    <row r="211" spans="1:2" x14ac:dyDescent="0.3">
      <c r="A211" s="43" t="s">
        <v>371</v>
      </c>
      <c r="B211" s="44">
        <v>68500</v>
      </c>
    </row>
    <row r="212" spans="1:2" x14ac:dyDescent="0.3">
      <c r="A212" s="43" t="s">
        <v>372</v>
      </c>
      <c r="B212" s="44">
        <v>78301</v>
      </c>
    </row>
    <row r="213" spans="1:2" x14ac:dyDescent="0.3">
      <c r="A213" s="43" t="s">
        <v>373</v>
      </c>
      <c r="B213" s="44">
        <v>81973</v>
      </c>
    </row>
    <row r="214" spans="1:2" x14ac:dyDescent="0.3">
      <c r="A214" s="43" t="s">
        <v>374</v>
      </c>
      <c r="B214" s="44">
        <v>18961</v>
      </c>
    </row>
    <row r="215" spans="1:2" x14ac:dyDescent="0.3">
      <c r="A215" s="43" t="s">
        <v>375</v>
      </c>
      <c r="B215" s="44">
        <v>56634</v>
      </c>
    </row>
    <row r="216" spans="1:2" x14ac:dyDescent="0.3">
      <c r="A216" s="43" t="s">
        <v>376</v>
      </c>
      <c r="B216" s="44">
        <v>31348</v>
      </c>
    </row>
    <row r="217" spans="1:2" x14ac:dyDescent="0.3">
      <c r="A217" s="43" t="s">
        <v>377</v>
      </c>
      <c r="B217" s="44">
        <v>14010</v>
      </c>
    </row>
    <row r="218" spans="1:2" x14ac:dyDescent="0.3">
      <c r="A218" s="43" t="s">
        <v>378</v>
      </c>
      <c r="B218" s="44">
        <v>56138</v>
      </c>
    </row>
    <row r="219" spans="1:2" x14ac:dyDescent="0.3">
      <c r="A219" s="43" t="s">
        <v>379</v>
      </c>
      <c r="B219" s="44">
        <v>37770</v>
      </c>
    </row>
    <row r="220" spans="1:2" x14ac:dyDescent="0.3">
      <c r="A220" s="43" t="s">
        <v>380</v>
      </c>
      <c r="B220" s="44">
        <v>15539</v>
      </c>
    </row>
    <row r="221" spans="1:2" x14ac:dyDescent="0.3">
      <c r="A221" s="43" t="s">
        <v>381</v>
      </c>
      <c r="B221" s="44">
        <v>18953</v>
      </c>
    </row>
    <row r="222" spans="1:2" x14ac:dyDescent="0.3">
      <c r="A222" s="43" t="s">
        <v>382</v>
      </c>
      <c r="B222" s="44">
        <v>82880</v>
      </c>
    </row>
    <row r="223" spans="1:2" x14ac:dyDescent="0.3">
      <c r="A223" s="43" t="s">
        <v>383</v>
      </c>
      <c r="B223" s="44">
        <v>10847</v>
      </c>
    </row>
    <row r="224" spans="1:2" x14ac:dyDescent="0.3">
      <c r="A224" s="43" t="s">
        <v>384</v>
      </c>
      <c r="B224" s="44">
        <v>19269</v>
      </c>
    </row>
    <row r="225" spans="1:2" x14ac:dyDescent="0.3">
      <c r="A225" s="43" t="s">
        <v>385</v>
      </c>
      <c r="B225" s="44">
        <v>71129</v>
      </c>
    </row>
    <row r="226" spans="1:2" x14ac:dyDescent="0.3">
      <c r="A226" s="43" t="s">
        <v>386</v>
      </c>
      <c r="B226" s="44">
        <v>57088</v>
      </c>
    </row>
    <row r="227" spans="1:2" x14ac:dyDescent="0.3">
      <c r="A227" s="43" t="s">
        <v>387</v>
      </c>
      <c r="B227" s="44">
        <v>62634</v>
      </c>
    </row>
    <row r="228" spans="1:2" x14ac:dyDescent="0.3">
      <c r="A228" s="43" t="s">
        <v>388</v>
      </c>
      <c r="B228" s="44">
        <v>79065</v>
      </c>
    </row>
    <row r="229" spans="1:2" x14ac:dyDescent="0.3">
      <c r="A229" s="43" t="s">
        <v>389</v>
      </c>
      <c r="B229" s="44">
        <v>81396</v>
      </c>
    </row>
    <row r="230" spans="1:2" x14ac:dyDescent="0.3">
      <c r="A230" s="43" t="s">
        <v>390</v>
      </c>
      <c r="B230" s="44">
        <v>73474</v>
      </c>
    </row>
    <row r="231" spans="1:2" x14ac:dyDescent="0.3">
      <c r="A231" s="43" t="s">
        <v>391</v>
      </c>
      <c r="B231" s="44">
        <v>97705</v>
      </c>
    </row>
    <row r="232" spans="1:2" x14ac:dyDescent="0.3">
      <c r="A232" s="43" t="s">
        <v>392</v>
      </c>
      <c r="B232" s="44">
        <v>36463</v>
      </c>
    </row>
    <row r="233" spans="1:2" x14ac:dyDescent="0.3">
      <c r="A233" s="43" t="s">
        <v>393</v>
      </c>
      <c r="B233" s="44">
        <v>34495</v>
      </c>
    </row>
    <row r="234" spans="1:2" x14ac:dyDescent="0.3">
      <c r="A234" s="43" t="s">
        <v>394</v>
      </c>
      <c r="B234" s="44">
        <v>92444</v>
      </c>
    </row>
    <row r="235" spans="1:2" x14ac:dyDescent="0.3">
      <c r="A235" s="43" t="s">
        <v>395</v>
      </c>
      <c r="B235" s="44">
        <v>13183</v>
      </c>
    </row>
    <row r="236" spans="1:2" x14ac:dyDescent="0.3">
      <c r="A236" s="43" t="s">
        <v>396</v>
      </c>
      <c r="B236" s="44">
        <v>12890</v>
      </c>
    </row>
    <row r="237" spans="1:2" x14ac:dyDescent="0.3">
      <c r="A237" s="43" t="s">
        <v>397</v>
      </c>
      <c r="B237" s="44">
        <v>22926</v>
      </c>
    </row>
    <row r="238" spans="1:2" x14ac:dyDescent="0.3">
      <c r="A238" s="43" t="s">
        <v>398</v>
      </c>
      <c r="B238" s="44">
        <v>84174</v>
      </c>
    </row>
    <row r="239" spans="1:2" x14ac:dyDescent="0.3">
      <c r="A239" s="43" t="s">
        <v>399</v>
      </c>
      <c r="B239" s="44">
        <v>21261</v>
      </c>
    </row>
    <row r="240" spans="1:2" x14ac:dyDescent="0.3">
      <c r="A240" s="43" t="s">
        <v>400</v>
      </c>
      <c r="B240" s="44">
        <v>62928</v>
      </c>
    </row>
    <row r="241" spans="1:2" x14ac:dyDescent="0.3">
      <c r="A241" s="43" t="s">
        <v>401</v>
      </c>
      <c r="B241" s="44">
        <v>11512</v>
      </c>
    </row>
    <row r="242" spans="1:2" x14ac:dyDescent="0.3">
      <c r="A242" s="43" t="s">
        <v>402</v>
      </c>
      <c r="B242" s="44">
        <v>20648</v>
      </c>
    </row>
    <row r="243" spans="1:2" x14ac:dyDescent="0.3">
      <c r="A243" s="43" t="s">
        <v>403</v>
      </c>
      <c r="B243" s="44">
        <v>21458</v>
      </c>
    </row>
    <row r="244" spans="1:2" x14ac:dyDescent="0.3">
      <c r="A244" s="43" t="s">
        <v>404</v>
      </c>
      <c r="B244" s="44">
        <v>21415</v>
      </c>
    </row>
    <row r="245" spans="1:2" x14ac:dyDescent="0.3">
      <c r="A245" s="43" t="s">
        <v>405</v>
      </c>
      <c r="B245" s="44">
        <v>68276</v>
      </c>
    </row>
    <row r="246" spans="1:2" x14ac:dyDescent="0.3">
      <c r="A246" s="43" t="s">
        <v>406</v>
      </c>
      <c r="B246" s="44">
        <v>11551</v>
      </c>
    </row>
    <row r="247" spans="1:2" x14ac:dyDescent="0.3">
      <c r="A247" t="s">
        <v>407</v>
      </c>
      <c r="B247" s="44">
        <v>62952</v>
      </c>
    </row>
    <row r="248" spans="1:2" x14ac:dyDescent="0.3">
      <c r="A248" s="43" t="s">
        <v>408</v>
      </c>
      <c r="B248" s="44">
        <v>62510</v>
      </c>
    </row>
    <row r="249" spans="1:2" x14ac:dyDescent="0.3">
      <c r="A249" s="43" t="s">
        <v>409</v>
      </c>
      <c r="B249" s="44">
        <v>57991</v>
      </c>
    </row>
    <row r="250" spans="1:2" x14ac:dyDescent="0.3">
      <c r="A250" s="43" t="s">
        <v>410</v>
      </c>
      <c r="B250" s="44">
        <v>74209</v>
      </c>
    </row>
    <row r="251" spans="1:2" x14ac:dyDescent="0.3">
      <c r="A251" s="43" t="s">
        <v>411</v>
      </c>
      <c r="B251" s="44">
        <v>26921</v>
      </c>
    </row>
    <row r="252" spans="1:2" x14ac:dyDescent="0.3">
      <c r="A252" s="43" t="s">
        <v>412</v>
      </c>
      <c r="B252" s="44">
        <v>10318</v>
      </c>
    </row>
    <row r="253" spans="1:2" x14ac:dyDescent="0.3">
      <c r="A253" s="43" t="s">
        <v>413</v>
      </c>
      <c r="B253" s="44">
        <v>35181</v>
      </c>
    </row>
    <row r="254" spans="1:2" x14ac:dyDescent="0.3">
      <c r="A254" s="43" t="s">
        <v>414</v>
      </c>
      <c r="B254" s="44">
        <v>40029</v>
      </c>
    </row>
    <row r="255" spans="1:2" x14ac:dyDescent="0.3">
      <c r="A255" s="43" t="s">
        <v>415</v>
      </c>
      <c r="B255" s="44">
        <v>21482</v>
      </c>
    </row>
    <row r="256" spans="1:2" x14ac:dyDescent="0.3">
      <c r="A256" s="43" t="s">
        <v>416</v>
      </c>
      <c r="B256" s="44">
        <v>35157</v>
      </c>
    </row>
    <row r="257" spans="1:2" x14ac:dyDescent="0.3">
      <c r="A257" s="43" t="s">
        <v>417</v>
      </c>
      <c r="B257" s="44">
        <v>77968</v>
      </c>
    </row>
    <row r="258" spans="1:2" x14ac:dyDescent="0.3">
      <c r="A258" s="43" t="s">
        <v>418</v>
      </c>
      <c r="B258" s="44">
        <v>63053</v>
      </c>
    </row>
    <row r="259" spans="1:2" x14ac:dyDescent="0.3">
      <c r="A259" s="43" t="s">
        <v>419</v>
      </c>
      <c r="B259" s="44">
        <v>74004</v>
      </c>
    </row>
    <row r="260" spans="1:2" x14ac:dyDescent="0.3">
      <c r="A260" s="43" t="s">
        <v>420</v>
      </c>
      <c r="B260" s="44">
        <v>21652</v>
      </c>
    </row>
    <row r="261" spans="1:2" x14ac:dyDescent="0.3">
      <c r="A261" s="43" t="s">
        <v>421</v>
      </c>
      <c r="B261" s="44">
        <v>63177</v>
      </c>
    </row>
    <row r="262" spans="1:2" x14ac:dyDescent="0.3">
      <c r="A262" s="43" t="s">
        <v>422</v>
      </c>
      <c r="B262" s="44">
        <v>10873</v>
      </c>
    </row>
    <row r="263" spans="1:2" x14ac:dyDescent="0.3">
      <c r="A263" s="43" t="s">
        <v>423</v>
      </c>
      <c r="B263" s="44">
        <v>41483</v>
      </c>
    </row>
    <row r="264" spans="1:2" x14ac:dyDescent="0.3">
      <c r="A264" s="43" t="s">
        <v>424</v>
      </c>
      <c r="B264" s="44">
        <v>20281</v>
      </c>
    </row>
    <row r="265" spans="1:2" x14ac:dyDescent="0.3">
      <c r="A265" s="43" t="s">
        <v>425</v>
      </c>
      <c r="B265" s="44">
        <v>63223</v>
      </c>
    </row>
    <row r="266" spans="1:2" x14ac:dyDescent="0.3">
      <c r="A266" s="43" t="s">
        <v>426</v>
      </c>
      <c r="B266" s="44">
        <v>63258</v>
      </c>
    </row>
    <row r="267" spans="1:2" x14ac:dyDescent="0.3">
      <c r="A267" s="43" t="s">
        <v>427</v>
      </c>
      <c r="B267" s="44">
        <v>13935</v>
      </c>
    </row>
    <row r="268" spans="1:2" x14ac:dyDescent="0.3">
      <c r="A268" s="43" t="s">
        <v>428</v>
      </c>
      <c r="B268" s="44">
        <v>63274</v>
      </c>
    </row>
    <row r="269" spans="1:2" x14ac:dyDescent="0.3">
      <c r="A269" s="43" t="s">
        <v>429</v>
      </c>
      <c r="B269" s="44">
        <v>63290</v>
      </c>
    </row>
    <row r="270" spans="1:2" x14ac:dyDescent="0.3">
      <c r="A270" s="43" t="s">
        <v>430</v>
      </c>
      <c r="B270" s="44">
        <v>71870</v>
      </c>
    </row>
    <row r="271" spans="1:2" x14ac:dyDescent="0.3">
      <c r="A271" s="43" t="s">
        <v>431</v>
      </c>
      <c r="B271" s="44">
        <v>71455</v>
      </c>
    </row>
    <row r="272" spans="1:2" x14ac:dyDescent="0.3">
      <c r="A272" s="43" t="s">
        <v>432</v>
      </c>
      <c r="B272" s="44">
        <v>21075</v>
      </c>
    </row>
    <row r="273" spans="1:2" x14ac:dyDescent="0.3">
      <c r="A273" s="43" t="s">
        <v>433</v>
      </c>
      <c r="B273" s="44">
        <v>19852</v>
      </c>
    </row>
    <row r="274" spans="1:2" x14ac:dyDescent="0.3">
      <c r="A274" s="43" t="s">
        <v>434</v>
      </c>
      <c r="B274" s="44">
        <v>31453</v>
      </c>
    </row>
    <row r="275" spans="1:2" x14ac:dyDescent="0.3">
      <c r="A275" s="43" t="s">
        <v>435</v>
      </c>
      <c r="B275" s="44">
        <v>39136</v>
      </c>
    </row>
    <row r="276" spans="1:2" x14ac:dyDescent="0.3">
      <c r="A276" s="43" t="s">
        <v>436</v>
      </c>
      <c r="B276" s="44">
        <v>21660</v>
      </c>
    </row>
    <row r="277" spans="1:2" x14ac:dyDescent="0.3">
      <c r="A277" s="43" t="s">
        <v>437</v>
      </c>
      <c r="B277" s="44">
        <v>21873</v>
      </c>
    </row>
    <row r="278" spans="1:2" x14ac:dyDescent="0.3">
      <c r="A278" s="43" t="s">
        <v>438</v>
      </c>
      <c r="B278" s="44">
        <v>69140</v>
      </c>
    </row>
    <row r="279" spans="1:2" x14ac:dyDescent="0.3">
      <c r="A279" s="43" t="s">
        <v>439</v>
      </c>
      <c r="B279" s="44">
        <v>11177</v>
      </c>
    </row>
    <row r="280" spans="1:2" x14ac:dyDescent="0.3">
      <c r="A280" s="43" t="s">
        <v>440</v>
      </c>
      <c r="B280" s="44">
        <v>90328</v>
      </c>
    </row>
    <row r="281" spans="1:2" x14ac:dyDescent="0.3">
      <c r="A281" s="43" t="s">
        <v>441</v>
      </c>
      <c r="B281" s="44">
        <v>33588</v>
      </c>
    </row>
    <row r="282" spans="1:2" x14ac:dyDescent="0.3">
      <c r="A282" s="43" t="s">
        <v>442</v>
      </c>
      <c r="B282" s="44">
        <v>67652</v>
      </c>
    </row>
    <row r="283" spans="1:2" x14ac:dyDescent="0.3">
      <c r="A283" s="43" t="s">
        <v>443</v>
      </c>
      <c r="B283" s="44">
        <v>13978</v>
      </c>
    </row>
    <row r="284" spans="1:2" x14ac:dyDescent="0.3">
      <c r="A284" s="43" t="s">
        <v>444</v>
      </c>
      <c r="B284" s="44">
        <v>11185</v>
      </c>
    </row>
    <row r="285" spans="1:2" x14ac:dyDescent="0.3">
      <c r="A285" s="43" t="s">
        <v>445</v>
      </c>
      <c r="B285" s="44">
        <v>63495</v>
      </c>
    </row>
    <row r="286" spans="1:2" x14ac:dyDescent="0.3">
      <c r="A286" s="43" t="s">
        <v>446</v>
      </c>
      <c r="B286" s="44">
        <v>91642</v>
      </c>
    </row>
    <row r="287" spans="1:2" x14ac:dyDescent="0.3">
      <c r="A287" s="43" t="s">
        <v>447</v>
      </c>
      <c r="B287" s="44">
        <v>22209</v>
      </c>
    </row>
    <row r="288" spans="1:2" x14ac:dyDescent="0.3">
      <c r="A288" s="43" t="s">
        <v>448</v>
      </c>
      <c r="B288" s="44">
        <v>62154</v>
      </c>
    </row>
    <row r="289" spans="1:2" x14ac:dyDescent="0.3">
      <c r="A289" s="43" t="s">
        <v>449</v>
      </c>
      <c r="B289" s="44">
        <v>85286</v>
      </c>
    </row>
    <row r="290" spans="1:2" x14ac:dyDescent="0.3">
      <c r="A290" s="43" t="s">
        <v>450</v>
      </c>
      <c r="B290" s="44">
        <v>63657</v>
      </c>
    </row>
    <row r="291" spans="1:2" x14ac:dyDescent="0.3">
      <c r="A291" s="43" t="s">
        <v>451</v>
      </c>
      <c r="B291" s="44">
        <v>56685</v>
      </c>
    </row>
    <row r="292" spans="1:2" x14ac:dyDescent="0.3">
      <c r="A292" s="43" t="s">
        <v>452</v>
      </c>
      <c r="B292" s="44">
        <v>63665</v>
      </c>
    </row>
    <row r="293" spans="1:2" x14ac:dyDescent="0.3">
      <c r="A293" s="43" t="s">
        <v>453</v>
      </c>
      <c r="B293" s="44">
        <v>93521</v>
      </c>
    </row>
    <row r="294" spans="1:2" x14ac:dyDescent="0.3">
      <c r="A294" s="43" t="s">
        <v>454</v>
      </c>
      <c r="B294" s="44">
        <v>86258</v>
      </c>
    </row>
    <row r="295" spans="1:2" x14ac:dyDescent="0.3">
      <c r="A295" s="43" t="s">
        <v>455</v>
      </c>
      <c r="B295" s="44">
        <v>22039</v>
      </c>
    </row>
    <row r="296" spans="1:2" x14ac:dyDescent="0.3">
      <c r="A296" s="43" t="s">
        <v>456</v>
      </c>
      <c r="B296" s="44">
        <v>39322</v>
      </c>
    </row>
    <row r="297" spans="1:2" x14ac:dyDescent="0.3">
      <c r="A297" s="43" t="s">
        <v>457</v>
      </c>
      <c r="B297" s="44">
        <v>11231</v>
      </c>
    </row>
    <row r="298" spans="1:2" x14ac:dyDescent="0.3">
      <c r="A298" s="43" t="s">
        <v>458</v>
      </c>
      <c r="B298" s="44">
        <v>38962</v>
      </c>
    </row>
    <row r="299" spans="1:2" x14ac:dyDescent="0.3">
      <c r="A299" s="43" t="s">
        <v>459</v>
      </c>
      <c r="B299" s="44">
        <v>65536</v>
      </c>
    </row>
    <row r="300" spans="1:2" x14ac:dyDescent="0.3">
      <c r="A300" s="43" t="s">
        <v>460</v>
      </c>
      <c r="B300" s="44">
        <v>70025</v>
      </c>
    </row>
    <row r="301" spans="1:2" x14ac:dyDescent="0.3">
      <c r="A301" s="43" t="s">
        <v>461</v>
      </c>
      <c r="B301" s="44">
        <v>70939</v>
      </c>
    </row>
    <row r="302" spans="1:2" x14ac:dyDescent="0.3">
      <c r="A302" s="43" t="s">
        <v>462</v>
      </c>
      <c r="B302" s="44">
        <v>21032</v>
      </c>
    </row>
    <row r="303" spans="1:2" x14ac:dyDescent="0.3">
      <c r="A303" s="43" t="s">
        <v>463</v>
      </c>
      <c r="B303" s="44">
        <v>91472</v>
      </c>
    </row>
    <row r="304" spans="1:2" x14ac:dyDescent="0.3">
      <c r="A304" s="43" t="s">
        <v>464</v>
      </c>
      <c r="B304" s="44">
        <v>10836</v>
      </c>
    </row>
    <row r="305" spans="1:2" x14ac:dyDescent="0.3">
      <c r="A305" s="43" t="s">
        <v>465</v>
      </c>
      <c r="B305" s="44">
        <v>62286</v>
      </c>
    </row>
    <row r="306" spans="1:2" x14ac:dyDescent="0.3">
      <c r="A306" s="43" t="s">
        <v>466</v>
      </c>
      <c r="B306" s="44">
        <v>63967</v>
      </c>
    </row>
    <row r="307" spans="1:2" x14ac:dyDescent="0.3">
      <c r="A307" s="43" t="s">
        <v>467</v>
      </c>
      <c r="B307" s="44">
        <v>23809</v>
      </c>
    </row>
    <row r="308" spans="1:2" x14ac:dyDescent="0.3">
      <c r="A308" s="43" t="s">
        <v>468</v>
      </c>
      <c r="B308" s="44">
        <v>25984</v>
      </c>
    </row>
    <row r="309" spans="1:2" x14ac:dyDescent="0.3">
      <c r="A309" s="43" t="s">
        <v>469</v>
      </c>
      <c r="B309" s="44">
        <v>26832</v>
      </c>
    </row>
    <row r="310" spans="1:2" x14ac:dyDescent="0.3">
      <c r="A310" s="43" t="s">
        <v>470</v>
      </c>
      <c r="B310" s="44">
        <v>16691</v>
      </c>
    </row>
    <row r="311" spans="1:2" x14ac:dyDescent="0.3">
      <c r="A311" s="43" t="s">
        <v>471</v>
      </c>
      <c r="B311" s="44">
        <v>63312</v>
      </c>
    </row>
    <row r="312" spans="1:2" x14ac:dyDescent="0.3">
      <c r="A312" s="43" t="s">
        <v>472</v>
      </c>
      <c r="B312" s="44">
        <v>25224</v>
      </c>
    </row>
    <row r="313" spans="1:2" x14ac:dyDescent="0.3">
      <c r="A313" s="43" t="s">
        <v>473</v>
      </c>
      <c r="B313" s="44">
        <v>18694</v>
      </c>
    </row>
    <row r="314" spans="1:2" x14ac:dyDescent="0.3">
      <c r="A314" s="43" t="s">
        <v>474</v>
      </c>
      <c r="B314" s="44">
        <v>20303</v>
      </c>
    </row>
    <row r="315" spans="1:2" x14ac:dyDescent="0.3">
      <c r="A315" s="43" t="s">
        <v>475</v>
      </c>
      <c r="B315" s="44">
        <v>90212</v>
      </c>
    </row>
    <row r="316" spans="1:2" x14ac:dyDescent="0.3">
      <c r="A316" s="43" t="s">
        <v>476</v>
      </c>
      <c r="B316" s="44">
        <v>71480</v>
      </c>
    </row>
    <row r="317" spans="1:2" x14ac:dyDescent="0.3">
      <c r="A317" s="43" t="s">
        <v>477</v>
      </c>
      <c r="B317" s="44">
        <v>68322</v>
      </c>
    </row>
    <row r="318" spans="1:2" x14ac:dyDescent="0.3">
      <c r="A318" s="43" t="s">
        <v>478</v>
      </c>
      <c r="B318" s="44">
        <v>80705</v>
      </c>
    </row>
    <row r="319" spans="1:2" x14ac:dyDescent="0.3">
      <c r="A319" s="43" t="s">
        <v>479</v>
      </c>
      <c r="B319" s="44">
        <v>56693</v>
      </c>
    </row>
    <row r="320" spans="1:2" x14ac:dyDescent="0.3">
      <c r="A320" s="43" t="s">
        <v>480</v>
      </c>
      <c r="B320" s="44">
        <v>22322</v>
      </c>
    </row>
    <row r="321" spans="1:2" x14ac:dyDescent="0.3">
      <c r="A321" s="43" t="s">
        <v>481</v>
      </c>
      <c r="B321" s="44" t="s">
        <v>482</v>
      </c>
    </row>
    <row r="322" spans="1:2" x14ac:dyDescent="0.3">
      <c r="A322" s="43" t="s">
        <v>483</v>
      </c>
      <c r="B322" s="44">
        <v>11398</v>
      </c>
    </row>
    <row r="323" spans="1:2" x14ac:dyDescent="0.3">
      <c r="A323" s="43" t="s">
        <v>484</v>
      </c>
      <c r="B323" s="44">
        <v>64211</v>
      </c>
    </row>
    <row r="324" spans="1:2" x14ac:dyDescent="0.3">
      <c r="A324" s="43" t="s">
        <v>485</v>
      </c>
      <c r="B324" s="44">
        <v>64238</v>
      </c>
    </row>
    <row r="325" spans="1:2" x14ac:dyDescent="0.3">
      <c r="A325" s="43" t="s">
        <v>486</v>
      </c>
      <c r="B325" s="44">
        <v>78778</v>
      </c>
    </row>
    <row r="326" spans="1:2" x14ac:dyDescent="0.3">
      <c r="A326" s="43" t="s">
        <v>487</v>
      </c>
      <c r="B326" s="44">
        <v>64246</v>
      </c>
    </row>
    <row r="327" spans="1:2" x14ac:dyDescent="0.3">
      <c r="A327" s="43" t="s">
        <v>488</v>
      </c>
      <c r="B327" s="44">
        <v>83607</v>
      </c>
    </row>
    <row r="328" spans="1:2" x14ac:dyDescent="0.3">
      <c r="A328" s="43" t="s">
        <v>489</v>
      </c>
      <c r="B328" s="44">
        <v>15032</v>
      </c>
    </row>
    <row r="329" spans="1:2" x14ac:dyDescent="0.3">
      <c r="A329" s="43" t="s">
        <v>490</v>
      </c>
      <c r="B329" s="44">
        <v>88340</v>
      </c>
    </row>
    <row r="330" spans="1:2" x14ac:dyDescent="0.3">
      <c r="A330" s="43" t="s">
        <v>491</v>
      </c>
      <c r="B330" s="44">
        <v>22292</v>
      </c>
    </row>
    <row r="331" spans="1:2" x14ac:dyDescent="0.3">
      <c r="A331" s="43" t="s">
        <v>492</v>
      </c>
      <c r="B331" s="44">
        <v>23582</v>
      </c>
    </row>
    <row r="332" spans="1:2" x14ac:dyDescent="0.3">
      <c r="A332" s="43" t="s">
        <v>493</v>
      </c>
      <c r="B332" s="44">
        <v>22357</v>
      </c>
    </row>
    <row r="333" spans="1:2" x14ac:dyDescent="0.3">
      <c r="A333" s="43" t="s">
        <v>494</v>
      </c>
      <c r="B333" s="44">
        <v>29424</v>
      </c>
    </row>
    <row r="334" spans="1:2" x14ac:dyDescent="0.3">
      <c r="A334" s="43" t="s">
        <v>495</v>
      </c>
      <c r="B334" s="44">
        <v>19682</v>
      </c>
    </row>
    <row r="335" spans="1:2" x14ac:dyDescent="0.3">
      <c r="A335" s="43" t="s">
        <v>496</v>
      </c>
      <c r="B335" s="44">
        <v>93505</v>
      </c>
    </row>
    <row r="336" spans="1:2" x14ac:dyDescent="0.3">
      <c r="A336" s="43" t="s">
        <v>497</v>
      </c>
      <c r="B336" s="44">
        <v>70815</v>
      </c>
    </row>
    <row r="337" spans="1:2" x14ac:dyDescent="0.3">
      <c r="A337" s="43" t="s">
        <v>498</v>
      </c>
      <c r="B337" s="44">
        <v>71153</v>
      </c>
    </row>
    <row r="338" spans="1:2" x14ac:dyDescent="0.3">
      <c r="A338" s="43" t="s">
        <v>499</v>
      </c>
      <c r="B338" s="44">
        <v>88072</v>
      </c>
    </row>
    <row r="339" spans="1:2" x14ac:dyDescent="0.3">
      <c r="A339" s="43" t="s">
        <v>500</v>
      </c>
      <c r="B339" s="44">
        <v>30104</v>
      </c>
    </row>
    <row r="340" spans="1:2" x14ac:dyDescent="0.3">
      <c r="A340" s="43" t="s">
        <v>501</v>
      </c>
      <c r="B340" s="44">
        <v>92711</v>
      </c>
    </row>
    <row r="341" spans="1:2" x14ac:dyDescent="0.3">
      <c r="A341" s="43" t="s">
        <v>502</v>
      </c>
      <c r="B341" s="44">
        <v>78611</v>
      </c>
    </row>
    <row r="342" spans="1:2" x14ac:dyDescent="0.3">
      <c r="A342" s="43" t="s">
        <v>503</v>
      </c>
      <c r="B342" s="44">
        <v>66141</v>
      </c>
    </row>
    <row r="343" spans="1:2" x14ac:dyDescent="0.3">
      <c r="A343" s="43" t="s">
        <v>504</v>
      </c>
      <c r="B343" s="44">
        <v>92908</v>
      </c>
    </row>
    <row r="344" spans="1:2" x14ac:dyDescent="0.3">
      <c r="A344" t="s">
        <v>505</v>
      </c>
      <c r="B344" s="44">
        <v>66214</v>
      </c>
    </row>
    <row r="345" spans="1:2" x14ac:dyDescent="0.3">
      <c r="A345" s="43" t="s">
        <v>506</v>
      </c>
      <c r="B345" s="44">
        <v>32077</v>
      </c>
    </row>
    <row r="346" spans="1:2" x14ac:dyDescent="0.3">
      <c r="A346" s="43" t="s">
        <v>507</v>
      </c>
      <c r="B346" s="44">
        <v>39527</v>
      </c>
    </row>
    <row r="347" spans="1:2" x14ac:dyDescent="0.3">
      <c r="A347" s="43" t="s">
        <v>508</v>
      </c>
      <c r="B347" s="44">
        <v>64394</v>
      </c>
    </row>
    <row r="348" spans="1:2" x14ac:dyDescent="0.3">
      <c r="A348" s="43" t="s">
        <v>509</v>
      </c>
      <c r="B348" s="44">
        <v>62421</v>
      </c>
    </row>
    <row r="349" spans="1:2" x14ac:dyDescent="0.3">
      <c r="A349" s="43" t="s">
        <v>510</v>
      </c>
      <c r="B349" s="44">
        <v>10200</v>
      </c>
    </row>
    <row r="350" spans="1:2" x14ac:dyDescent="0.3">
      <c r="A350" s="43" t="s">
        <v>511</v>
      </c>
      <c r="B350" s="44">
        <v>71768</v>
      </c>
    </row>
    <row r="351" spans="1:2" x14ac:dyDescent="0.3">
      <c r="A351" s="43" t="s">
        <v>512</v>
      </c>
      <c r="B351" s="44">
        <v>93440</v>
      </c>
    </row>
    <row r="352" spans="1:2" x14ac:dyDescent="0.3">
      <c r="A352" s="43" t="s">
        <v>513</v>
      </c>
      <c r="B352" s="44">
        <v>64505</v>
      </c>
    </row>
    <row r="353" spans="1:2" x14ac:dyDescent="0.3">
      <c r="A353" t="s">
        <v>514</v>
      </c>
      <c r="B353" s="44">
        <v>95350</v>
      </c>
    </row>
    <row r="354" spans="1:2" x14ac:dyDescent="0.3">
      <c r="A354" t="s">
        <v>515</v>
      </c>
      <c r="B354" s="44">
        <v>48305</v>
      </c>
    </row>
    <row r="355" spans="1:2" x14ac:dyDescent="0.3">
      <c r="A355" s="43" t="s">
        <v>516</v>
      </c>
      <c r="B355" s="44">
        <v>64513</v>
      </c>
    </row>
    <row r="356" spans="1:2" x14ac:dyDescent="0.3">
      <c r="A356" s="43" t="s">
        <v>517</v>
      </c>
      <c r="B356" s="44">
        <v>25054</v>
      </c>
    </row>
    <row r="357" spans="1:2" x14ac:dyDescent="0.3">
      <c r="A357" s="43" t="s">
        <v>518</v>
      </c>
      <c r="B357" s="44">
        <v>73288</v>
      </c>
    </row>
    <row r="358" spans="1:2" x14ac:dyDescent="0.3">
      <c r="A358" s="43" t="s">
        <v>519</v>
      </c>
      <c r="B358" s="44">
        <v>70580</v>
      </c>
    </row>
    <row r="359" spans="1:2" x14ac:dyDescent="0.3">
      <c r="A359" s="43" t="s">
        <v>520</v>
      </c>
      <c r="B359" s="44">
        <v>91693</v>
      </c>
    </row>
    <row r="360" spans="1:2" x14ac:dyDescent="0.3">
      <c r="A360" s="43" t="s">
        <v>521</v>
      </c>
      <c r="B360" s="44">
        <v>97764</v>
      </c>
    </row>
    <row r="361" spans="1:2" x14ac:dyDescent="0.3">
      <c r="A361" s="43" t="s">
        <v>522</v>
      </c>
      <c r="B361" s="44">
        <v>29068</v>
      </c>
    </row>
    <row r="362" spans="1:2" x14ac:dyDescent="0.3">
      <c r="A362" s="43" t="s">
        <v>523</v>
      </c>
      <c r="B362" s="44">
        <v>64580</v>
      </c>
    </row>
    <row r="363" spans="1:2" x14ac:dyDescent="0.3">
      <c r="A363" s="43" t="s">
        <v>524</v>
      </c>
      <c r="B363" s="44">
        <v>35408</v>
      </c>
    </row>
    <row r="364" spans="1:2" x14ac:dyDescent="0.3">
      <c r="A364" s="43" t="s">
        <v>525</v>
      </c>
      <c r="B364" s="44">
        <v>43575</v>
      </c>
    </row>
    <row r="365" spans="1:2" x14ac:dyDescent="0.3">
      <c r="A365" s="43" t="s">
        <v>526</v>
      </c>
      <c r="B365" s="44">
        <v>26581</v>
      </c>
    </row>
    <row r="366" spans="1:2" x14ac:dyDescent="0.3">
      <c r="A366" s="43" t="s">
        <v>527</v>
      </c>
      <c r="B366" s="44">
        <v>64602</v>
      </c>
    </row>
    <row r="367" spans="1:2" x14ac:dyDescent="0.3">
      <c r="A367" s="43" t="s">
        <v>528</v>
      </c>
      <c r="B367" s="44">
        <v>58068</v>
      </c>
    </row>
    <row r="368" spans="1:2" x14ac:dyDescent="0.3">
      <c r="A368" s="43" t="s">
        <v>529</v>
      </c>
      <c r="B368" s="44">
        <v>14265</v>
      </c>
    </row>
    <row r="369" spans="1:2" x14ac:dyDescent="0.3">
      <c r="A369" s="43" t="s">
        <v>530</v>
      </c>
      <c r="B369" s="44">
        <v>81779</v>
      </c>
    </row>
    <row r="370" spans="1:2" x14ac:dyDescent="0.3">
      <c r="A370" s="43" t="s">
        <v>531</v>
      </c>
      <c r="B370" s="44">
        <v>14406</v>
      </c>
    </row>
    <row r="371" spans="1:2" x14ac:dyDescent="0.3">
      <c r="A371" s="43" t="s">
        <v>532</v>
      </c>
      <c r="B371" s="44">
        <v>22713</v>
      </c>
    </row>
    <row r="372" spans="1:2" x14ac:dyDescent="0.3">
      <c r="A372" s="43" t="s">
        <v>533</v>
      </c>
      <c r="B372" s="44">
        <v>19429</v>
      </c>
    </row>
    <row r="373" spans="1:2" x14ac:dyDescent="0.3">
      <c r="A373" s="43" t="s">
        <v>534</v>
      </c>
      <c r="B373" s="44">
        <v>27847</v>
      </c>
    </row>
    <row r="374" spans="1:2" x14ac:dyDescent="0.3">
      <c r="A374" s="43" t="s">
        <v>535</v>
      </c>
      <c r="B374" s="44">
        <v>74780</v>
      </c>
    </row>
    <row r="375" spans="1:2" x14ac:dyDescent="0.3">
      <c r="A375" s="43" t="s">
        <v>536</v>
      </c>
      <c r="B375" s="44">
        <v>15598</v>
      </c>
    </row>
    <row r="376" spans="1:2" x14ac:dyDescent="0.3">
      <c r="A376" s="43" t="s">
        <v>537</v>
      </c>
      <c r="B376" s="44">
        <v>63487</v>
      </c>
    </row>
    <row r="377" spans="1:2" x14ac:dyDescent="0.3">
      <c r="A377" s="43" t="s">
        <v>538</v>
      </c>
      <c r="B377" s="44">
        <v>23647</v>
      </c>
    </row>
    <row r="378" spans="1:2" x14ac:dyDescent="0.3">
      <c r="A378" s="43" t="s">
        <v>539</v>
      </c>
      <c r="B378" s="44">
        <v>65056</v>
      </c>
    </row>
    <row r="379" spans="1:2" x14ac:dyDescent="0.3">
      <c r="A379" s="43" t="s">
        <v>540</v>
      </c>
      <c r="B379" s="44">
        <v>11630</v>
      </c>
    </row>
    <row r="380" spans="1:2" x14ac:dyDescent="0.3">
      <c r="A380" s="43" t="s">
        <v>541</v>
      </c>
      <c r="B380" s="44">
        <v>64017</v>
      </c>
    </row>
    <row r="381" spans="1:2" x14ac:dyDescent="0.3">
      <c r="A381" s="43" t="s">
        <v>542</v>
      </c>
      <c r="B381" s="44">
        <v>65080</v>
      </c>
    </row>
    <row r="382" spans="1:2" x14ac:dyDescent="0.3">
      <c r="A382" s="43" t="s">
        <v>543</v>
      </c>
      <c r="B382" s="44">
        <v>93610</v>
      </c>
    </row>
    <row r="383" spans="1:2" x14ac:dyDescent="0.3">
      <c r="A383" s="43" t="s">
        <v>544</v>
      </c>
      <c r="B383" s="44">
        <v>65838</v>
      </c>
    </row>
    <row r="384" spans="1:2" x14ac:dyDescent="0.3">
      <c r="A384" s="43" t="s">
        <v>545</v>
      </c>
      <c r="B384" s="44">
        <v>60053</v>
      </c>
    </row>
    <row r="385" spans="1:2" x14ac:dyDescent="0.3">
      <c r="A385" s="43" t="s">
        <v>546</v>
      </c>
      <c r="B385" s="44">
        <v>65110</v>
      </c>
    </row>
    <row r="386" spans="1:2" x14ac:dyDescent="0.3">
      <c r="A386" s="43" t="s">
        <v>547</v>
      </c>
      <c r="B386" s="44">
        <v>65129</v>
      </c>
    </row>
    <row r="387" spans="1:2" x14ac:dyDescent="0.3">
      <c r="A387" s="43" t="s">
        <v>548</v>
      </c>
      <c r="B387" s="44">
        <v>10914</v>
      </c>
    </row>
    <row r="388" spans="1:2" x14ac:dyDescent="0.3">
      <c r="A388" s="43" t="s">
        <v>549</v>
      </c>
      <c r="B388" s="44">
        <v>58033</v>
      </c>
    </row>
    <row r="389" spans="1:2" x14ac:dyDescent="0.3">
      <c r="A389" s="43" t="s">
        <v>550</v>
      </c>
      <c r="B389" s="44">
        <v>56227</v>
      </c>
    </row>
    <row r="390" spans="1:2" x14ac:dyDescent="0.3">
      <c r="A390" s="43" t="s">
        <v>551</v>
      </c>
      <c r="B390" s="44">
        <v>65242</v>
      </c>
    </row>
    <row r="391" spans="1:2" x14ac:dyDescent="0.3">
      <c r="A391" s="43" t="s">
        <v>552</v>
      </c>
      <c r="B391" s="44">
        <v>20621</v>
      </c>
    </row>
    <row r="392" spans="1:2" x14ac:dyDescent="0.3">
      <c r="A392" s="43" t="s">
        <v>553</v>
      </c>
      <c r="B392" s="44">
        <v>68543</v>
      </c>
    </row>
    <row r="393" spans="1:2" x14ac:dyDescent="0.3">
      <c r="A393" s="43" t="s">
        <v>554</v>
      </c>
      <c r="B393" s="44">
        <v>42404</v>
      </c>
    </row>
    <row r="394" spans="1:2" x14ac:dyDescent="0.3">
      <c r="A394" s="43" t="s">
        <v>555</v>
      </c>
      <c r="B394" s="44">
        <v>19917</v>
      </c>
    </row>
    <row r="395" spans="1:2" x14ac:dyDescent="0.3">
      <c r="A395" s="43" t="s">
        <v>556</v>
      </c>
      <c r="B395" s="44">
        <v>65315</v>
      </c>
    </row>
    <row r="396" spans="1:2" x14ac:dyDescent="0.3">
      <c r="A396" s="43" t="s">
        <v>557</v>
      </c>
      <c r="B396" s="44">
        <v>23035</v>
      </c>
    </row>
    <row r="397" spans="1:2" x14ac:dyDescent="0.3">
      <c r="A397" s="43" t="s">
        <v>558</v>
      </c>
      <c r="B397" s="44">
        <v>23043</v>
      </c>
    </row>
    <row r="398" spans="1:2" x14ac:dyDescent="0.3">
      <c r="A398" s="43" t="s">
        <v>559</v>
      </c>
      <c r="B398" s="44">
        <v>65331</v>
      </c>
    </row>
    <row r="399" spans="1:2" x14ac:dyDescent="0.3">
      <c r="A399" s="43" t="s">
        <v>560</v>
      </c>
      <c r="B399" s="44">
        <v>65498</v>
      </c>
    </row>
    <row r="400" spans="1:2" x14ac:dyDescent="0.3">
      <c r="A400" s="43" t="s">
        <v>561</v>
      </c>
      <c r="B400" s="44">
        <v>65528</v>
      </c>
    </row>
    <row r="401" spans="1:2" x14ac:dyDescent="0.3">
      <c r="A401" s="43" t="s">
        <v>562</v>
      </c>
      <c r="B401" s="44">
        <v>91898</v>
      </c>
    </row>
    <row r="402" spans="1:2" x14ac:dyDescent="0.3">
      <c r="A402" s="43" t="s">
        <v>563</v>
      </c>
      <c r="B402" s="44">
        <v>97985</v>
      </c>
    </row>
    <row r="403" spans="1:2" x14ac:dyDescent="0.3">
      <c r="A403" s="43" t="s">
        <v>564</v>
      </c>
      <c r="B403" s="44">
        <v>77720</v>
      </c>
    </row>
    <row r="404" spans="1:2" x14ac:dyDescent="0.3">
      <c r="A404" s="43" t="s">
        <v>565</v>
      </c>
      <c r="B404" s="44">
        <v>99724</v>
      </c>
    </row>
    <row r="405" spans="1:2" x14ac:dyDescent="0.3">
      <c r="A405" s="43" t="s">
        <v>566</v>
      </c>
      <c r="B405" s="44">
        <v>94188</v>
      </c>
    </row>
    <row r="406" spans="1:2" x14ac:dyDescent="0.3">
      <c r="A406" s="43" t="s">
        <v>567</v>
      </c>
      <c r="B406" s="44">
        <v>65595</v>
      </c>
    </row>
    <row r="407" spans="1:2" x14ac:dyDescent="0.3">
      <c r="A407" s="43" t="s">
        <v>568</v>
      </c>
      <c r="B407" s="44">
        <v>65927</v>
      </c>
    </row>
    <row r="408" spans="1:2" x14ac:dyDescent="0.3">
      <c r="A408" s="43" t="s">
        <v>569</v>
      </c>
      <c r="B408" s="44">
        <v>62057</v>
      </c>
    </row>
    <row r="409" spans="1:2" x14ac:dyDescent="0.3">
      <c r="A409" s="43" t="s">
        <v>570</v>
      </c>
      <c r="B409" s="44">
        <v>65676</v>
      </c>
    </row>
    <row r="410" spans="1:2" x14ac:dyDescent="0.3">
      <c r="A410" s="43" t="s">
        <v>571</v>
      </c>
      <c r="B410" s="44">
        <v>36447</v>
      </c>
    </row>
    <row r="411" spans="1:2" x14ac:dyDescent="0.3">
      <c r="A411" s="43" t="s">
        <v>572</v>
      </c>
      <c r="B411" s="44">
        <v>33600</v>
      </c>
    </row>
    <row r="412" spans="1:2" x14ac:dyDescent="0.3">
      <c r="A412" s="43" t="s">
        <v>573</v>
      </c>
      <c r="B412" s="44">
        <v>32352</v>
      </c>
    </row>
    <row r="413" spans="1:2" x14ac:dyDescent="0.3">
      <c r="A413" s="43" t="s">
        <v>574</v>
      </c>
      <c r="B413" s="44">
        <v>60232</v>
      </c>
    </row>
    <row r="414" spans="1:2" x14ac:dyDescent="0.3">
      <c r="A414" s="43" t="s">
        <v>575</v>
      </c>
      <c r="B414" s="44">
        <v>76694</v>
      </c>
    </row>
    <row r="415" spans="1:2" x14ac:dyDescent="0.3">
      <c r="A415" s="43" t="s">
        <v>576</v>
      </c>
      <c r="B415" s="44">
        <v>68446</v>
      </c>
    </row>
    <row r="416" spans="1:2" x14ac:dyDescent="0.3">
      <c r="A416" s="43" t="s">
        <v>577</v>
      </c>
      <c r="B416" s="44">
        <v>12589</v>
      </c>
    </row>
    <row r="417" spans="1:2" x14ac:dyDescent="0.3">
      <c r="A417" s="43" t="s">
        <v>578</v>
      </c>
      <c r="B417" s="44">
        <v>65722</v>
      </c>
    </row>
    <row r="418" spans="1:2" x14ac:dyDescent="0.3">
      <c r="A418" s="43" t="s">
        <v>579</v>
      </c>
      <c r="B418" s="44">
        <v>56758</v>
      </c>
    </row>
    <row r="419" spans="1:2" x14ac:dyDescent="0.3">
      <c r="A419" s="43" t="s">
        <v>580</v>
      </c>
      <c r="B419" s="44">
        <v>22977</v>
      </c>
    </row>
    <row r="420" spans="1:2" x14ac:dyDescent="0.3">
      <c r="A420" s="43" t="s">
        <v>581</v>
      </c>
      <c r="B420" s="44">
        <v>57967</v>
      </c>
    </row>
    <row r="421" spans="1:2" x14ac:dyDescent="0.3">
      <c r="A421" s="43" t="s">
        <v>582</v>
      </c>
      <c r="B421" s="44">
        <v>35769</v>
      </c>
    </row>
    <row r="422" spans="1:2" x14ac:dyDescent="0.3">
      <c r="A422" s="43" t="s">
        <v>583</v>
      </c>
      <c r="B422" s="44">
        <v>65781</v>
      </c>
    </row>
    <row r="423" spans="1:2" x14ac:dyDescent="0.3">
      <c r="A423" s="43" t="s">
        <v>584</v>
      </c>
      <c r="B423" s="44">
        <v>65870</v>
      </c>
    </row>
    <row r="424" spans="1:2" x14ac:dyDescent="0.3">
      <c r="A424" s="43" t="s">
        <v>585</v>
      </c>
      <c r="B424" s="44">
        <v>67083</v>
      </c>
    </row>
    <row r="425" spans="1:2" x14ac:dyDescent="0.3">
      <c r="A425" s="43" t="s">
        <v>586</v>
      </c>
      <c r="B425" s="44">
        <v>23876</v>
      </c>
    </row>
    <row r="426" spans="1:2" x14ac:dyDescent="0.3">
      <c r="A426" s="43" t="s">
        <v>587</v>
      </c>
      <c r="B426" s="44">
        <v>85561</v>
      </c>
    </row>
    <row r="427" spans="1:2" x14ac:dyDescent="0.3">
      <c r="A427" s="43" t="s">
        <v>588</v>
      </c>
      <c r="B427" s="44">
        <v>38970</v>
      </c>
    </row>
    <row r="428" spans="1:2" x14ac:dyDescent="0.3">
      <c r="A428" s="43" t="s">
        <v>589</v>
      </c>
      <c r="B428" s="44">
        <v>80896</v>
      </c>
    </row>
    <row r="429" spans="1:2" x14ac:dyDescent="0.3">
      <c r="A429" s="43" t="s">
        <v>590</v>
      </c>
      <c r="B429" s="44">
        <v>65935</v>
      </c>
    </row>
    <row r="430" spans="1:2" x14ac:dyDescent="0.3">
      <c r="A430" s="43" t="s">
        <v>591</v>
      </c>
      <c r="B430" s="44">
        <v>14063</v>
      </c>
    </row>
    <row r="431" spans="1:2" x14ac:dyDescent="0.3">
      <c r="A431" s="43" t="s">
        <v>592</v>
      </c>
      <c r="B431" s="44">
        <v>69515</v>
      </c>
    </row>
    <row r="432" spans="1:2" x14ac:dyDescent="0.3">
      <c r="A432" s="43" t="s">
        <v>593</v>
      </c>
      <c r="B432" s="44">
        <v>63762</v>
      </c>
    </row>
    <row r="433" spans="1:2" x14ac:dyDescent="0.3">
      <c r="A433" s="43" t="s">
        <v>594</v>
      </c>
      <c r="B433" s="44">
        <v>32433</v>
      </c>
    </row>
    <row r="434" spans="1:2" x14ac:dyDescent="0.3">
      <c r="A434" t="s">
        <v>595</v>
      </c>
      <c r="B434" s="44">
        <v>79987</v>
      </c>
    </row>
    <row r="435" spans="1:2" x14ac:dyDescent="0.3">
      <c r="A435" s="43" t="s">
        <v>596</v>
      </c>
      <c r="B435" s="44">
        <v>31119</v>
      </c>
    </row>
    <row r="436" spans="1:2" x14ac:dyDescent="0.3">
      <c r="A436" s="43" t="s">
        <v>597</v>
      </c>
      <c r="B436" s="44">
        <v>22241</v>
      </c>
    </row>
    <row r="437" spans="1:2" x14ac:dyDescent="0.3">
      <c r="A437" s="43" t="s">
        <v>598</v>
      </c>
      <c r="B437" s="44">
        <v>86126</v>
      </c>
    </row>
    <row r="438" spans="1:2" x14ac:dyDescent="0.3">
      <c r="A438" s="43" t="s">
        <v>599</v>
      </c>
      <c r="B438" s="44">
        <v>11908</v>
      </c>
    </row>
    <row r="439" spans="1:2" x14ac:dyDescent="0.3">
      <c r="A439" s="43" t="s">
        <v>600</v>
      </c>
      <c r="B439" s="44">
        <v>27553</v>
      </c>
    </row>
    <row r="440" spans="1:2" x14ac:dyDescent="0.3">
      <c r="A440" s="43" t="s">
        <v>601</v>
      </c>
      <c r="B440" s="44">
        <v>65951</v>
      </c>
    </row>
    <row r="441" spans="1:2" x14ac:dyDescent="0.3">
      <c r="A441" s="43" t="s">
        <v>602</v>
      </c>
      <c r="B441" s="44">
        <v>24821</v>
      </c>
    </row>
    <row r="442" spans="1:2" x14ac:dyDescent="0.3">
      <c r="A442" s="43" t="s">
        <v>603</v>
      </c>
      <c r="B442" s="44">
        <v>87726</v>
      </c>
    </row>
    <row r="443" spans="1:2" x14ac:dyDescent="0.3">
      <c r="A443" s="43" t="s">
        <v>604</v>
      </c>
      <c r="B443" s="44">
        <v>25321</v>
      </c>
    </row>
    <row r="444" spans="1:2" x14ac:dyDescent="0.3">
      <c r="A444" s="43" t="s">
        <v>605</v>
      </c>
      <c r="B444" s="44">
        <v>65978</v>
      </c>
    </row>
    <row r="445" spans="1:2" x14ac:dyDescent="0.3">
      <c r="A445" s="43" t="s">
        <v>606</v>
      </c>
      <c r="B445" s="44">
        <v>97136</v>
      </c>
    </row>
    <row r="446" spans="1:2" x14ac:dyDescent="0.3">
      <c r="A446" s="43" t="s">
        <v>607</v>
      </c>
      <c r="B446" s="44">
        <v>14508</v>
      </c>
    </row>
    <row r="447" spans="1:2" x14ac:dyDescent="0.3">
      <c r="A447" s="43" t="s">
        <v>608</v>
      </c>
      <c r="B447" s="44">
        <v>21687</v>
      </c>
    </row>
    <row r="448" spans="1:2" x14ac:dyDescent="0.3">
      <c r="A448" s="43" t="s">
        <v>609</v>
      </c>
      <c r="B448" s="44">
        <v>66044</v>
      </c>
    </row>
    <row r="449" spans="1:2" x14ac:dyDescent="0.3">
      <c r="A449" s="43" t="s">
        <v>610</v>
      </c>
      <c r="B449" s="44">
        <v>20451</v>
      </c>
    </row>
    <row r="450" spans="1:2" x14ac:dyDescent="0.3">
      <c r="A450" s="43" t="s">
        <v>611</v>
      </c>
      <c r="B450" s="44">
        <v>27138</v>
      </c>
    </row>
    <row r="451" spans="1:2" x14ac:dyDescent="0.3">
      <c r="A451" s="43" t="s">
        <v>612</v>
      </c>
      <c r="B451" s="44">
        <v>66087</v>
      </c>
    </row>
    <row r="452" spans="1:2" x14ac:dyDescent="0.3">
      <c r="A452" s="43" t="s">
        <v>613</v>
      </c>
      <c r="B452" s="44">
        <v>66109</v>
      </c>
    </row>
    <row r="453" spans="1:2" x14ac:dyDescent="0.3">
      <c r="A453" s="43" t="s">
        <v>614</v>
      </c>
      <c r="B453" s="44">
        <v>66168</v>
      </c>
    </row>
    <row r="454" spans="1:2" x14ac:dyDescent="0.3">
      <c r="A454" s="43" t="s">
        <v>615</v>
      </c>
      <c r="B454" s="44">
        <v>20362</v>
      </c>
    </row>
    <row r="455" spans="1:2" x14ac:dyDescent="0.3">
      <c r="A455" s="43" t="s">
        <v>616</v>
      </c>
      <c r="B455" s="44">
        <v>70416</v>
      </c>
    </row>
    <row r="456" spans="1:2" x14ac:dyDescent="0.3">
      <c r="A456" s="43" t="s">
        <v>617</v>
      </c>
      <c r="B456" s="44">
        <v>47098</v>
      </c>
    </row>
    <row r="457" spans="1:2" x14ac:dyDescent="0.3">
      <c r="A457" s="43" t="s">
        <v>618</v>
      </c>
      <c r="B457" s="44">
        <v>57541</v>
      </c>
    </row>
    <row r="458" spans="1:2" x14ac:dyDescent="0.3">
      <c r="A458" s="43" t="s">
        <v>619</v>
      </c>
      <c r="B458" s="44">
        <v>66265</v>
      </c>
    </row>
    <row r="459" spans="1:2" x14ac:dyDescent="0.3">
      <c r="A459" s="43" t="s">
        <v>620</v>
      </c>
      <c r="B459" s="44">
        <v>23540</v>
      </c>
    </row>
    <row r="460" spans="1:2" x14ac:dyDescent="0.3">
      <c r="A460" s="43" t="s">
        <v>621</v>
      </c>
      <c r="B460" s="44">
        <v>66370</v>
      </c>
    </row>
    <row r="461" spans="1:2" x14ac:dyDescent="0.3">
      <c r="A461" s="43" t="s">
        <v>622</v>
      </c>
      <c r="B461" s="44">
        <v>78077</v>
      </c>
    </row>
    <row r="462" spans="1:2" x14ac:dyDescent="0.3">
      <c r="A462" s="43" t="s">
        <v>623</v>
      </c>
      <c r="B462" s="44">
        <v>16187</v>
      </c>
    </row>
    <row r="463" spans="1:2" x14ac:dyDescent="0.3">
      <c r="A463" s="43" t="s">
        <v>624</v>
      </c>
      <c r="B463" s="44">
        <v>13331</v>
      </c>
    </row>
    <row r="464" spans="1:2" x14ac:dyDescent="0.3">
      <c r="A464" s="43" t="s">
        <v>625</v>
      </c>
      <c r="B464" s="44">
        <v>42242</v>
      </c>
    </row>
    <row r="465" spans="1:2" x14ac:dyDescent="0.3">
      <c r="A465" s="43" t="s">
        <v>626</v>
      </c>
      <c r="B465" s="44">
        <v>66427</v>
      </c>
    </row>
    <row r="466" spans="1:2" x14ac:dyDescent="0.3">
      <c r="A466" s="43" t="s">
        <v>627</v>
      </c>
      <c r="B466" s="44">
        <v>66346</v>
      </c>
    </row>
    <row r="467" spans="1:2" x14ac:dyDescent="0.3">
      <c r="A467" s="43" t="s">
        <v>628</v>
      </c>
      <c r="B467" s="44">
        <v>10227</v>
      </c>
    </row>
    <row r="468" spans="1:2" x14ac:dyDescent="0.3">
      <c r="A468" s="43" t="s">
        <v>629</v>
      </c>
      <c r="B468" s="44">
        <v>88668</v>
      </c>
    </row>
    <row r="469" spans="1:2" x14ac:dyDescent="0.3">
      <c r="A469" s="43" t="s">
        <v>630</v>
      </c>
      <c r="B469" s="44">
        <v>71412</v>
      </c>
    </row>
    <row r="470" spans="1:2" x14ac:dyDescent="0.3">
      <c r="A470" s="43" t="s">
        <v>631</v>
      </c>
      <c r="B470" s="44">
        <v>61409</v>
      </c>
    </row>
    <row r="471" spans="1:2" x14ac:dyDescent="0.3">
      <c r="A471" s="43" t="s">
        <v>632</v>
      </c>
      <c r="B471" s="44">
        <v>11991</v>
      </c>
    </row>
    <row r="472" spans="1:2" x14ac:dyDescent="0.3">
      <c r="A472" s="43" t="s">
        <v>633</v>
      </c>
      <c r="B472" s="44">
        <v>57568</v>
      </c>
    </row>
    <row r="473" spans="1:2" x14ac:dyDescent="0.3">
      <c r="A473" s="43" t="s">
        <v>634</v>
      </c>
      <c r="B473" s="44">
        <v>10243</v>
      </c>
    </row>
    <row r="474" spans="1:2" x14ac:dyDescent="0.3">
      <c r="A474" s="43" t="s">
        <v>635</v>
      </c>
      <c r="B474" s="44">
        <v>66540</v>
      </c>
    </row>
    <row r="475" spans="1:2" x14ac:dyDescent="0.3">
      <c r="A475" s="43" t="s">
        <v>636</v>
      </c>
      <c r="B475" s="44">
        <v>20478</v>
      </c>
    </row>
    <row r="476" spans="1:2" x14ac:dyDescent="0.3">
      <c r="A476" s="43" t="s">
        <v>637</v>
      </c>
      <c r="B476" s="44">
        <v>98205</v>
      </c>
    </row>
    <row r="477" spans="1:2" x14ac:dyDescent="0.3">
      <c r="A477" s="43" t="s">
        <v>638</v>
      </c>
      <c r="B477" s="44">
        <v>66583</v>
      </c>
    </row>
    <row r="478" spans="1:2" x14ac:dyDescent="0.3">
      <c r="A478" s="43" t="s">
        <v>639</v>
      </c>
      <c r="B478" s="44">
        <v>82538</v>
      </c>
    </row>
    <row r="479" spans="1:2" x14ac:dyDescent="0.3">
      <c r="A479" s="43" t="s">
        <v>640</v>
      </c>
      <c r="B479" s="44">
        <v>20087</v>
      </c>
    </row>
    <row r="480" spans="1:2" x14ac:dyDescent="0.3">
      <c r="A480" s="43" t="s">
        <v>641</v>
      </c>
      <c r="B480" s="44">
        <v>20052</v>
      </c>
    </row>
    <row r="481" spans="1:2" x14ac:dyDescent="0.3">
      <c r="A481" s="43" t="s">
        <v>642</v>
      </c>
      <c r="B481" s="44">
        <v>66680</v>
      </c>
    </row>
    <row r="482" spans="1:2" x14ac:dyDescent="0.3">
      <c r="A482" s="43" t="s">
        <v>643</v>
      </c>
      <c r="B482" s="44">
        <v>56782</v>
      </c>
    </row>
    <row r="483" spans="1:2" x14ac:dyDescent="0.3">
      <c r="A483" s="43" t="s">
        <v>644</v>
      </c>
      <c r="B483" s="44">
        <v>21881</v>
      </c>
    </row>
    <row r="484" spans="1:2" x14ac:dyDescent="0.3">
      <c r="A484" s="43" t="s">
        <v>645</v>
      </c>
      <c r="B484" s="44">
        <v>87963</v>
      </c>
    </row>
    <row r="485" spans="1:2" x14ac:dyDescent="0.3">
      <c r="A485" s="43" t="s">
        <v>646</v>
      </c>
      <c r="B485" s="44">
        <v>19445</v>
      </c>
    </row>
    <row r="486" spans="1:2" x14ac:dyDescent="0.3">
      <c r="A486" s="43" t="s">
        <v>647</v>
      </c>
      <c r="B486" s="44">
        <v>66850</v>
      </c>
    </row>
    <row r="487" spans="1:2" x14ac:dyDescent="0.3">
      <c r="A487" s="43" t="s">
        <v>648</v>
      </c>
      <c r="B487" s="44">
        <v>92657</v>
      </c>
    </row>
    <row r="488" spans="1:2" x14ac:dyDescent="0.3">
      <c r="A488" s="43" t="s">
        <v>649</v>
      </c>
      <c r="B488" s="44">
        <v>66869</v>
      </c>
    </row>
    <row r="489" spans="1:2" x14ac:dyDescent="0.3">
      <c r="A489" s="43" t="s">
        <v>650</v>
      </c>
      <c r="B489" s="44">
        <v>23779</v>
      </c>
    </row>
    <row r="490" spans="1:2" x14ac:dyDescent="0.3">
      <c r="A490" s="43" t="s">
        <v>651</v>
      </c>
      <c r="B490" s="44">
        <v>23787</v>
      </c>
    </row>
    <row r="491" spans="1:2" x14ac:dyDescent="0.3">
      <c r="A491" s="43" t="s">
        <v>652</v>
      </c>
      <c r="B491" s="44">
        <v>37877</v>
      </c>
    </row>
    <row r="492" spans="1:2" x14ac:dyDescent="0.3">
      <c r="A492" s="43" t="s">
        <v>653</v>
      </c>
      <c r="B492" s="44">
        <v>10317</v>
      </c>
    </row>
    <row r="493" spans="1:2" x14ac:dyDescent="0.3">
      <c r="A493" s="43" t="s">
        <v>654</v>
      </c>
      <c r="B493" s="44">
        <v>91626</v>
      </c>
    </row>
    <row r="494" spans="1:2" x14ac:dyDescent="0.3">
      <c r="A494" s="43" t="s">
        <v>655</v>
      </c>
      <c r="B494" s="44">
        <v>41629</v>
      </c>
    </row>
    <row r="495" spans="1:2" x14ac:dyDescent="0.3">
      <c r="A495" s="43" t="s">
        <v>656</v>
      </c>
      <c r="B495" s="44">
        <v>78743</v>
      </c>
    </row>
    <row r="496" spans="1:2" x14ac:dyDescent="0.3">
      <c r="A496" s="43" t="s">
        <v>657</v>
      </c>
      <c r="B496" s="44">
        <v>69698</v>
      </c>
    </row>
    <row r="497" spans="1:2" x14ac:dyDescent="0.3">
      <c r="A497" s="43" t="s">
        <v>658</v>
      </c>
      <c r="B497" s="44">
        <v>23841</v>
      </c>
    </row>
    <row r="498" spans="1:2" x14ac:dyDescent="0.3">
      <c r="A498" s="43" t="s">
        <v>659</v>
      </c>
      <c r="B498" s="44">
        <v>91596</v>
      </c>
    </row>
    <row r="499" spans="1:2" x14ac:dyDescent="0.3">
      <c r="A499" s="43" t="s">
        <v>660</v>
      </c>
      <c r="B499" s="44">
        <v>66915</v>
      </c>
    </row>
    <row r="500" spans="1:2" x14ac:dyDescent="0.3">
      <c r="A500" s="43" t="s">
        <v>661</v>
      </c>
      <c r="B500" s="44">
        <v>81264</v>
      </c>
    </row>
    <row r="501" spans="1:2" x14ac:dyDescent="0.3">
      <c r="A501" s="43" t="s">
        <v>662</v>
      </c>
      <c r="B501" s="44">
        <v>66974</v>
      </c>
    </row>
    <row r="502" spans="1:2" x14ac:dyDescent="0.3">
      <c r="A502" s="43" t="s">
        <v>663</v>
      </c>
      <c r="B502" s="44">
        <v>29700</v>
      </c>
    </row>
    <row r="503" spans="1:2" x14ac:dyDescent="0.3">
      <c r="A503" s="43" t="s">
        <v>664</v>
      </c>
      <c r="B503" s="44">
        <v>29874</v>
      </c>
    </row>
    <row r="504" spans="1:2" x14ac:dyDescent="0.3">
      <c r="A504" s="43" t="s">
        <v>665</v>
      </c>
      <c r="B504" s="44">
        <v>56375</v>
      </c>
    </row>
    <row r="505" spans="1:2" x14ac:dyDescent="0.3">
      <c r="A505" s="43" t="s">
        <v>666</v>
      </c>
      <c r="B505" s="44">
        <v>67032</v>
      </c>
    </row>
    <row r="506" spans="1:2" x14ac:dyDescent="0.3">
      <c r="A506" s="43" t="s">
        <v>667</v>
      </c>
      <c r="B506" s="44">
        <v>67059</v>
      </c>
    </row>
    <row r="507" spans="1:2" x14ac:dyDescent="0.3">
      <c r="A507" s="43" t="s">
        <v>668</v>
      </c>
      <c r="B507" s="44">
        <v>21105</v>
      </c>
    </row>
    <row r="508" spans="1:2" x14ac:dyDescent="0.3">
      <c r="A508" s="43" t="s">
        <v>669</v>
      </c>
      <c r="B508" s="44">
        <v>69000</v>
      </c>
    </row>
    <row r="509" spans="1:2" x14ac:dyDescent="0.3">
      <c r="A509" s="43" t="s">
        <v>670</v>
      </c>
      <c r="B509" s="44">
        <v>67091</v>
      </c>
    </row>
    <row r="510" spans="1:2" x14ac:dyDescent="0.3">
      <c r="A510" s="43" t="s">
        <v>671</v>
      </c>
      <c r="B510" s="44">
        <v>23914</v>
      </c>
    </row>
    <row r="511" spans="1:2" x14ac:dyDescent="0.3">
      <c r="A511" s="43" t="s">
        <v>672</v>
      </c>
      <c r="B511" s="44">
        <v>81353</v>
      </c>
    </row>
    <row r="512" spans="1:2" x14ac:dyDescent="0.3">
      <c r="A512" s="43" t="s">
        <v>673</v>
      </c>
      <c r="B512" s="44">
        <v>67148</v>
      </c>
    </row>
    <row r="513" spans="1:2" x14ac:dyDescent="0.3">
      <c r="A513" s="43" t="s">
        <v>674</v>
      </c>
      <c r="B513" s="44">
        <v>23680</v>
      </c>
    </row>
    <row r="514" spans="1:2" x14ac:dyDescent="0.3">
      <c r="A514" s="43" t="s">
        <v>675</v>
      </c>
      <c r="B514" s="44">
        <v>24074</v>
      </c>
    </row>
    <row r="515" spans="1:2" x14ac:dyDescent="0.3">
      <c r="A515" s="43" t="s">
        <v>676</v>
      </c>
      <c r="B515" s="44">
        <v>89206</v>
      </c>
    </row>
    <row r="516" spans="1:2" x14ac:dyDescent="0.3">
      <c r="A516" s="43" t="s">
        <v>677</v>
      </c>
      <c r="B516" s="44">
        <v>67172</v>
      </c>
    </row>
    <row r="517" spans="1:2" x14ac:dyDescent="0.3">
      <c r="A517" s="43" t="s">
        <v>678</v>
      </c>
      <c r="B517" s="44">
        <v>67180</v>
      </c>
    </row>
    <row r="518" spans="1:2" x14ac:dyDescent="0.3">
      <c r="A518" s="43" t="s">
        <v>679</v>
      </c>
      <c r="B518" s="44">
        <v>67199</v>
      </c>
    </row>
    <row r="519" spans="1:2" x14ac:dyDescent="0.3">
      <c r="A519" s="43" t="s">
        <v>680</v>
      </c>
      <c r="B519" s="44">
        <v>24139</v>
      </c>
    </row>
    <row r="520" spans="1:2" x14ac:dyDescent="0.3">
      <c r="A520" s="43" t="s">
        <v>681</v>
      </c>
      <c r="B520" s="44">
        <v>24147</v>
      </c>
    </row>
    <row r="521" spans="1:2" x14ac:dyDescent="0.3">
      <c r="A521" s="43" t="s">
        <v>682</v>
      </c>
      <c r="B521" s="44">
        <v>67261</v>
      </c>
    </row>
    <row r="522" spans="1:2" x14ac:dyDescent="0.3">
      <c r="A522" s="43" t="s">
        <v>683</v>
      </c>
      <c r="B522" s="44">
        <v>35424</v>
      </c>
    </row>
    <row r="523" spans="1:2" x14ac:dyDescent="0.3">
      <c r="A523" s="43" t="s">
        <v>684</v>
      </c>
      <c r="B523" s="44">
        <v>76007</v>
      </c>
    </row>
    <row r="524" spans="1:2" x14ac:dyDescent="0.3">
      <c r="A524" s="43" t="s">
        <v>685</v>
      </c>
      <c r="B524" s="44">
        <v>12254</v>
      </c>
    </row>
    <row r="525" spans="1:2" x14ac:dyDescent="0.3">
      <c r="A525" s="43" t="s">
        <v>686</v>
      </c>
      <c r="B525" s="44">
        <v>88099</v>
      </c>
    </row>
    <row r="526" spans="1:2" x14ac:dyDescent="0.3">
      <c r="A526" s="43" t="s">
        <v>687</v>
      </c>
      <c r="B526" s="44">
        <v>56383</v>
      </c>
    </row>
    <row r="527" spans="1:2" x14ac:dyDescent="0.3">
      <c r="A527" s="43" t="s">
        <v>688</v>
      </c>
      <c r="B527" s="44">
        <v>76112</v>
      </c>
    </row>
    <row r="528" spans="1:2" x14ac:dyDescent="0.3">
      <c r="A528" s="43" t="s">
        <v>689</v>
      </c>
      <c r="B528" s="44">
        <v>67393</v>
      </c>
    </row>
    <row r="529" spans="1:2" x14ac:dyDescent="0.3">
      <c r="A529" s="43" t="s">
        <v>690</v>
      </c>
      <c r="B529" s="44">
        <v>22748</v>
      </c>
    </row>
    <row r="530" spans="1:2" x14ac:dyDescent="0.3">
      <c r="A530" s="43" t="s">
        <v>691</v>
      </c>
      <c r="B530" s="44">
        <v>64343</v>
      </c>
    </row>
    <row r="531" spans="1:2" x14ac:dyDescent="0.3">
      <c r="A531" s="43" t="s">
        <v>692</v>
      </c>
      <c r="B531" s="44">
        <v>20346</v>
      </c>
    </row>
    <row r="532" spans="1:2" x14ac:dyDescent="0.3">
      <c r="A532" s="43" t="s">
        <v>693</v>
      </c>
      <c r="B532" s="44">
        <v>97268</v>
      </c>
    </row>
    <row r="533" spans="1:2" x14ac:dyDescent="0.3">
      <c r="A533" s="43" t="s">
        <v>694</v>
      </c>
      <c r="B533" s="44">
        <v>67466</v>
      </c>
    </row>
    <row r="534" spans="1:2" x14ac:dyDescent="0.3">
      <c r="A534" s="43" t="s">
        <v>695</v>
      </c>
      <c r="B534" s="44">
        <v>40550</v>
      </c>
    </row>
    <row r="535" spans="1:2" x14ac:dyDescent="0.3">
      <c r="A535" s="43" t="s">
        <v>696</v>
      </c>
      <c r="B535" s="44">
        <v>70785</v>
      </c>
    </row>
    <row r="536" spans="1:2" x14ac:dyDescent="0.3">
      <c r="A536" s="43" t="s">
        <v>697</v>
      </c>
      <c r="B536" s="44">
        <v>84506</v>
      </c>
    </row>
    <row r="537" spans="1:2" x14ac:dyDescent="0.3">
      <c r="A537" s="43" t="s">
        <v>698</v>
      </c>
      <c r="B537" s="44">
        <v>20338</v>
      </c>
    </row>
    <row r="538" spans="1:2" x14ac:dyDescent="0.3">
      <c r="A538" s="43" t="s">
        <v>699</v>
      </c>
      <c r="B538" s="44">
        <v>93459</v>
      </c>
    </row>
    <row r="539" spans="1:2" x14ac:dyDescent="0.3">
      <c r="A539" s="43" t="s">
        <v>700</v>
      </c>
      <c r="B539" s="44">
        <v>67539</v>
      </c>
    </row>
    <row r="540" spans="1:2" x14ac:dyDescent="0.3">
      <c r="A540" s="43" t="s">
        <v>701</v>
      </c>
      <c r="B540" s="44">
        <v>60003</v>
      </c>
    </row>
    <row r="541" spans="1:2" x14ac:dyDescent="0.3">
      <c r="A541" s="43" t="s">
        <v>702</v>
      </c>
      <c r="B541" s="44">
        <v>38636</v>
      </c>
    </row>
    <row r="542" spans="1:2" x14ac:dyDescent="0.3">
      <c r="A542" s="43" t="s">
        <v>703</v>
      </c>
      <c r="B542" s="44">
        <v>11835</v>
      </c>
    </row>
    <row r="543" spans="1:2" x14ac:dyDescent="0.3">
      <c r="A543" s="43" t="s">
        <v>704</v>
      </c>
      <c r="B543" s="44">
        <v>10006</v>
      </c>
    </row>
    <row r="544" spans="1:2" x14ac:dyDescent="0.3">
      <c r="A544" s="43" t="s">
        <v>705</v>
      </c>
      <c r="B544" s="44">
        <v>67598</v>
      </c>
    </row>
    <row r="545" spans="1:2" x14ac:dyDescent="0.3">
      <c r="A545" s="43" t="s">
        <v>706</v>
      </c>
      <c r="B545" s="44">
        <v>93777</v>
      </c>
    </row>
    <row r="546" spans="1:2" x14ac:dyDescent="0.3">
      <c r="A546" s="43" t="s">
        <v>707</v>
      </c>
      <c r="B546" s="44">
        <v>93262</v>
      </c>
    </row>
    <row r="547" spans="1:2" x14ac:dyDescent="0.3">
      <c r="A547" s="43" t="s">
        <v>708</v>
      </c>
      <c r="B547" s="44">
        <v>67644</v>
      </c>
    </row>
    <row r="548" spans="1:2" x14ac:dyDescent="0.3">
      <c r="A548" s="43" t="s">
        <v>709</v>
      </c>
      <c r="B548" s="44">
        <v>63282</v>
      </c>
    </row>
    <row r="549" spans="1:2" x14ac:dyDescent="0.3">
      <c r="A549" s="43" t="s">
        <v>710</v>
      </c>
      <c r="B549" s="44">
        <v>21962</v>
      </c>
    </row>
    <row r="550" spans="1:2" x14ac:dyDescent="0.3">
      <c r="A550" s="43" t="s">
        <v>711</v>
      </c>
      <c r="B550" s="44">
        <v>67660</v>
      </c>
    </row>
    <row r="551" spans="1:2" x14ac:dyDescent="0.3">
      <c r="A551" s="43" t="s">
        <v>712</v>
      </c>
      <c r="B551" s="44">
        <v>14974</v>
      </c>
    </row>
    <row r="552" spans="1:2" x14ac:dyDescent="0.3">
      <c r="A552" s="43" t="s">
        <v>713</v>
      </c>
      <c r="B552" s="44">
        <v>37648</v>
      </c>
    </row>
    <row r="553" spans="1:2" x14ac:dyDescent="0.3">
      <c r="A553" s="43" t="s">
        <v>714</v>
      </c>
      <c r="B553" s="44">
        <v>90247</v>
      </c>
    </row>
    <row r="554" spans="1:2" x14ac:dyDescent="0.3">
      <c r="A554" s="43" t="s">
        <v>715</v>
      </c>
      <c r="B554" s="44">
        <v>67784</v>
      </c>
    </row>
    <row r="555" spans="1:2" x14ac:dyDescent="0.3">
      <c r="A555" s="43" t="s">
        <v>716</v>
      </c>
      <c r="B555" s="44">
        <v>18058</v>
      </c>
    </row>
    <row r="556" spans="1:2" x14ac:dyDescent="0.3">
      <c r="A556" s="43" t="s">
        <v>717</v>
      </c>
      <c r="B556" s="44">
        <v>12319</v>
      </c>
    </row>
    <row r="557" spans="1:2" x14ac:dyDescent="0.3">
      <c r="A557" s="43" t="s">
        <v>718</v>
      </c>
      <c r="B557" s="44">
        <v>93548</v>
      </c>
    </row>
    <row r="558" spans="1:2" x14ac:dyDescent="0.3">
      <c r="A558" s="43" t="s">
        <v>719</v>
      </c>
      <c r="B558" s="44">
        <v>67814</v>
      </c>
    </row>
    <row r="559" spans="1:2" x14ac:dyDescent="0.3">
      <c r="A559" s="43" t="s">
        <v>720</v>
      </c>
      <c r="B559" s="44">
        <v>72125</v>
      </c>
    </row>
    <row r="560" spans="1:2" x14ac:dyDescent="0.3">
      <c r="A560" s="43" t="s">
        <v>721</v>
      </c>
      <c r="B560" s="44">
        <v>80578</v>
      </c>
    </row>
    <row r="561" spans="1:2" x14ac:dyDescent="0.3">
      <c r="A561" s="43" t="s">
        <v>722</v>
      </c>
      <c r="B561" s="44">
        <v>67873</v>
      </c>
    </row>
    <row r="562" spans="1:2" x14ac:dyDescent="0.3">
      <c r="A562" s="43" t="s">
        <v>723</v>
      </c>
      <c r="B562" s="44">
        <v>67911</v>
      </c>
    </row>
    <row r="563" spans="1:2" x14ac:dyDescent="0.3">
      <c r="A563" s="43" t="s">
        <v>724</v>
      </c>
      <c r="B563" s="44">
        <v>67946</v>
      </c>
    </row>
    <row r="564" spans="1:2" x14ac:dyDescent="0.3">
      <c r="A564" s="43" t="s">
        <v>725</v>
      </c>
      <c r="B564" s="44">
        <v>18619</v>
      </c>
    </row>
    <row r="565" spans="1:2" x14ac:dyDescent="0.3">
      <c r="A565" s="43" t="s">
        <v>726</v>
      </c>
      <c r="B565" s="44">
        <v>58009</v>
      </c>
    </row>
    <row r="566" spans="1:2" x14ac:dyDescent="0.3">
      <c r="A566" s="43" t="s">
        <v>727</v>
      </c>
      <c r="B566" s="44">
        <v>57622</v>
      </c>
    </row>
    <row r="567" spans="1:2" x14ac:dyDescent="0.3">
      <c r="A567" s="43" t="s">
        <v>728</v>
      </c>
      <c r="B567" s="44">
        <v>57630</v>
      </c>
    </row>
    <row r="568" spans="1:2" x14ac:dyDescent="0.3">
      <c r="A568" s="43" t="s">
        <v>729</v>
      </c>
      <c r="B568" s="44">
        <v>57649</v>
      </c>
    </row>
    <row r="569" spans="1:2" x14ac:dyDescent="0.3">
      <c r="A569" s="43" t="s">
        <v>730</v>
      </c>
      <c r="B569" s="44">
        <v>57940</v>
      </c>
    </row>
    <row r="570" spans="1:2" x14ac:dyDescent="0.3">
      <c r="A570" s="43" t="s">
        <v>731</v>
      </c>
      <c r="B570" s="44">
        <v>37257</v>
      </c>
    </row>
    <row r="571" spans="1:2" x14ac:dyDescent="0.3">
      <c r="A571" s="43" t="s">
        <v>732</v>
      </c>
      <c r="B571" s="44">
        <v>60237</v>
      </c>
    </row>
    <row r="572" spans="1:2" x14ac:dyDescent="0.3">
      <c r="A572" s="43" t="s">
        <v>733</v>
      </c>
      <c r="B572" s="44">
        <v>65919</v>
      </c>
    </row>
    <row r="573" spans="1:2" x14ac:dyDescent="0.3">
      <c r="A573" s="43" t="s">
        <v>734</v>
      </c>
      <c r="B573" s="44">
        <v>61271</v>
      </c>
    </row>
    <row r="574" spans="1:2" x14ac:dyDescent="0.3">
      <c r="A574" s="43" t="s">
        <v>735</v>
      </c>
      <c r="B574" s="44">
        <v>71161</v>
      </c>
    </row>
    <row r="575" spans="1:2" x14ac:dyDescent="0.3">
      <c r="A575" s="43" t="s">
        <v>736</v>
      </c>
      <c r="B575" s="44" t="s">
        <v>737</v>
      </c>
    </row>
    <row r="576" spans="1:2" x14ac:dyDescent="0.3">
      <c r="A576" s="43" t="s">
        <v>738</v>
      </c>
      <c r="B576" s="44">
        <v>21903</v>
      </c>
    </row>
    <row r="577" spans="1:2" x14ac:dyDescent="0.3">
      <c r="A577" s="43" t="s">
        <v>739</v>
      </c>
      <c r="B577" s="44">
        <v>68047</v>
      </c>
    </row>
    <row r="578" spans="1:2" x14ac:dyDescent="0.3">
      <c r="A578" s="43" t="s">
        <v>740</v>
      </c>
      <c r="B578" s="44">
        <v>24260</v>
      </c>
    </row>
    <row r="579" spans="1:2" x14ac:dyDescent="0.3">
      <c r="A579" s="43" t="s">
        <v>741</v>
      </c>
      <c r="B579" s="44">
        <v>32786</v>
      </c>
    </row>
    <row r="580" spans="1:2" x14ac:dyDescent="0.3">
      <c r="A580" s="43" t="s">
        <v>742</v>
      </c>
      <c r="B580" s="44">
        <v>27804</v>
      </c>
    </row>
    <row r="581" spans="1:2" x14ac:dyDescent="0.3">
      <c r="A581" s="43" t="s">
        <v>743</v>
      </c>
      <c r="B581" s="44">
        <v>34690</v>
      </c>
    </row>
    <row r="582" spans="1:2" x14ac:dyDescent="0.3">
      <c r="A582" s="43" t="s">
        <v>744</v>
      </c>
      <c r="B582" s="44">
        <v>12416</v>
      </c>
    </row>
    <row r="583" spans="1:2" x14ac:dyDescent="0.3">
      <c r="A583" s="43" t="s">
        <v>745</v>
      </c>
      <c r="B583" s="44">
        <v>88536</v>
      </c>
    </row>
    <row r="584" spans="1:2" x14ac:dyDescent="0.3">
      <c r="A584" s="43" t="s">
        <v>746</v>
      </c>
      <c r="B584" s="44">
        <v>68136</v>
      </c>
    </row>
    <row r="585" spans="1:2" x14ac:dyDescent="0.3">
      <c r="A585" s="43" t="s">
        <v>747</v>
      </c>
      <c r="B585" s="44">
        <v>67903</v>
      </c>
    </row>
    <row r="586" spans="1:2" x14ac:dyDescent="0.3">
      <c r="A586" s="43" t="s">
        <v>748</v>
      </c>
      <c r="B586" s="44">
        <v>68195</v>
      </c>
    </row>
    <row r="587" spans="1:2" x14ac:dyDescent="0.3">
      <c r="A587" s="43" t="s">
        <v>749</v>
      </c>
      <c r="B587" s="44">
        <v>79227</v>
      </c>
    </row>
    <row r="588" spans="1:2" x14ac:dyDescent="0.3">
      <c r="A588" s="43" t="s">
        <v>750</v>
      </c>
      <c r="B588" s="44">
        <v>86630</v>
      </c>
    </row>
    <row r="589" spans="1:2" x14ac:dyDescent="0.3">
      <c r="A589" s="43" t="s">
        <v>751</v>
      </c>
      <c r="B589" s="44">
        <v>68241</v>
      </c>
    </row>
    <row r="590" spans="1:2" x14ac:dyDescent="0.3">
      <c r="A590" s="43" t="s">
        <v>752</v>
      </c>
      <c r="B590" s="44">
        <v>71390</v>
      </c>
    </row>
    <row r="591" spans="1:2" x14ac:dyDescent="0.3">
      <c r="A591" s="46" t="s">
        <v>753</v>
      </c>
      <c r="B591" s="44">
        <v>68284</v>
      </c>
    </row>
    <row r="592" spans="1:2" x14ac:dyDescent="0.3">
      <c r="A592" s="43" t="s">
        <v>754</v>
      </c>
      <c r="B592" s="44">
        <v>39217</v>
      </c>
    </row>
    <row r="593" spans="1:2" x14ac:dyDescent="0.3">
      <c r="A593" s="43" t="s">
        <v>755</v>
      </c>
      <c r="B593" s="44">
        <v>10219</v>
      </c>
    </row>
    <row r="594" spans="1:2" x14ac:dyDescent="0.3">
      <c r="A594" s="43" t="s">
        <v>756</v>
      </c>
      <c r="B594" s="44">
        <v>14133</v>
      </c>
    </row>
    <row r="595" spans="1:2" x14ac:dyDescent="0.3">
      <c r="A595" s="43" t="s">
        <v>757</v>
      </c>
      <c r="B595" s="44">
        <v>22705</v>
      </c>
    </row>
    <row r="596" spans="1:2" x14ac:dyDescent="0.3">
      <c r="A596" s="43" t="s">
        <v>758</v>
      </c>
      <c r="B596" s="44">
        <v>23132</v>
      </c>
    </row>
    <row r="597" spans="1:2" x14ac:dyDescent="0.3">
      <c r="A597" s="43" t="s">
        <v>759</v>
      </c>
      <c r="B597" s="44">
        <v>11673</v>
      </c>
    </row>
    <row r="598" spans="1:2" x14ac:dyDescent="0.3">
      <c r="A598" s="43" t="s">
        <v>760</v>
      </c>
      <c r="B598" s="44">
        <v>68357</v>
      </c>
    </row>
    <row r="599" spans="1:2" x14ac:dyDescent="0.3">
      <c r="A599" s="43" t="s">
        <v>761</v>
      </c>
      <c r="B599" s="44">
        <v>68381</v>
      </c>
    </row>
    <row r="600" spans="1:2" x14ac:dyDescent="0.3">
      <c r="A600" s="43" t="s">
        <v>762</v>
      </c>
      <c r="B600" s="44">
        <v>67105</v>
      </c>
    </row>
    <row r="601" spans="1:2" x14ac:dyDescent="0.3">
      <c r="A601" s="43" t="s">
        <v>763</v>
      </c>
      <c r="B601" s="44">
        <v>61360</v>
      </c>
    </row>
    <row r="602" spans="1:2" x14ac:dyDescent="0.3">
      <c r="A602" s="43" t="s">
        <v>764</v>
      </c>
      <c r="B602" s="44">
        <v>61700</v>
      </c>
    </row>
    <row r="603" spans="1:2" x14ac:dyDescent="0.3">
      <c r="A603" s="43" t="s">
        <v>765</v>
      </c>
      <c r="B603" s="44">
        <v>22179</v>
      </c>
    </row>
    <row r="604" spans="1:2" x14ac:dyDescent="0.3">
      <c r="A604" s="43" t="s">
        <v>766</v>
      </c>
      <c r="B604" s="44">
        <v>43753</v>
      </c>
    </row>
    <row r="605" spans="1:2" x14ac:dyDescent="0.3">
      <c r="A605" s="43" t="s">
        <v>767</v>
      </c>
      <c r="B605" s="44">
        <v>31089</v>
      </c>
    </row>
    <row r="606" spans="1:2" x14ac:dyDescent="0.3">
      <c r="A606" t="s">
        <v>768</v>
      </c>
      <c r="B606" s="44">
        <v>68462</v>
      </c>
    </row>
    <row r="607" spans="1:2" x14ac:dyDescent="0.3">
      <c r="A607" s="43" t="s">
        <v>769</v>
      </c>
      <c r="B607" s="44">
        <v>15776</v>
      </c>
    </row>
    <row r="608" spans="1:2" x14ac:dyDescent="0.3">
      <c r="A608" s="43" t="s">
        <v>770</v>
      </c>
      <c r="B608" s="44">
        <v>61506</v>
      </c>
    </row>
    <row r="609" spans="1:2" x14ac:dyDescent="0.3">
      <c r="A609" s="43" t="s">
        <v>771</v>
      </c>
      <c r="B609" s="44">
        <v>10970</v>
      </c>
    </row>
    <row r="610" spans="1:2" x14ac:dyDescent="0.3">
      <c r="A610" s="43" t="s">
        <v>772</v>
      </c>
      <c r="B610" s="44">
        <v>43044</v>
      </c>
    </row>
    <row r="611" spans="1:2" x14ac:dyDescent="0.3">
      <c r="A611" s="43" t="s">
        <v>773</v>
      </c>
      <c r="B611" s="44">
        <v>26050</v>
      </c>
    </row>
    <row r="612" spans="1:2" x14ac:dyDescent="0.3">
      <c r="A612" s="43" t="s">
        <v>774</v>
      </c>
      <c r="B612" s="44">
        <v>93572</v>
      </c>
    </row>
    <row r="613" spans="1:2" x14ac:dyDescent="0.3">
      <c r="A613" s="43" t="s">
        <v>775</v>
      </c>
      <c r="B613" s="44">
        <v>65005</v>
      </c>
    </row>
    <row r="614" spans="1:2" x14ac:dyDescent="0.3">
      <c r="A614" s="43" t="s">
        <v>776</v>
      </c>
      <c r="B614" s="44">
        <v>28860</v>
      </c>
    </row>
    <row r="615" spans="1:2" x14ac:dyDescent="0.3">
      <c r="A615" s="43" t="s">
        <v>777</v>
      </c>
      <c r="B615" s="44">
        <v>13056</v>
      </c>
    </row>
    <row r="616" spans="1:2" x14ac:dyDescent="0.3">
      <c r="A616" t="s">
        <v>778</v>
      </c>
      <c r="B616" s="44">
        <v>11011</v>
      </c>
    </row>
    <row r="617" spans="1:2" x14ac:dyDescent="0.3">
      <c r="A617" s="43" t="s">
        <v>779</v>
      </c>
      <c r="B617" s="44">
        <v>57657</v>
      </c>
    </row>
    <row r="618" spans="1:2" x14ac:dyDescent="0.3">
      <c r="A618" s="43" t="s">
        <v>780</v>
      </c>
      <c r="B618" s="44">
        <v>22314</v>
      </c>
    </row>
    <row r="619" spans="1:2" x14ac:dyDescent="0.3">
      <c r="A619" s="43" t="s">
        <v>781</v>
      </c>
      <c r="B619" s="44">
        <v>60183</v>
      </c>
    </row>
    <row r="620" spans="1:2" x14ac:dyDescent="0.3">
      <c r="A620" s="43" t="s">
        <v>782</v>
      </c>
      <c r="B620" s="44">
        <v>79014</v>
      </c>
    </row>
    <row r="621" spans="1:2" x14ac:dyDescent="0.3">
      <c r="A621" s="43" t="s">
        <v>783</v>
      </c>
      <c r="B621" s="44">
        <v>60445</v>
      </c>
    </row>
    <row r="622" spans="1:2" x14ac:dyDescent="0.3">
      <c r="A622" s="43" t="s">
        <v>784</v>
      </c>
      <c r="B622" s="44">
        <v>10837</v>
      </c>
    </row>
    <row r="623" spans="1:2" x14ac:dyDescent="0.3">
      <c r="A623" s="43" t="s">
        <v>785</v>
      </c>
      <c r="B623" s="44">
        <v>21911</v>
      </c>
    </row>
    <row r="624" spans="1:2" x14ac:dyDescent="0.3">
      <c r="A624" s="43" t="s">
        <v>786</v>
      </c>
      <c r="B624" s="44">
        <v>70435</v>
      </c>
    </row>
    <row r="625" spans="1:2" x14ac:dyDescent="0.3">
      <c r="A625" s="43" t="s">
        <v>787</v>
      </c>
      <c r="B625" s="44">
        <v>64688</v>
      </c>
    </row>
    <row r="626" spans="1:2" x14ac:dyDescent="0.3">
      <c r="A626" s="43" t="s">
        <v>788</v>
      </c>
      <c r="B626" s="44">
        <v>87017</v>
      </c>
    </row>
    <row r="627" spans="1:2" x14ac:dyDescent="0.3">
      <c r="A627" s="43" t="s">
        <v>789</v>
      </c>
      <c r="B627" s="44">
        <v>97071</v>
      </c>
    </row>
    <row r="628" spans="1:2" x14ac:dyDescent="0.3">
      <c r="A628" s="43" t="s">
        <v>790</v>
      </c>
      <c r="B628" s="44">
        <v>30058</v>
      </c>
    </row>
    <row r="629" spans="1:2" x14ac:dyDescent="0.3">
      <c r="A629" s="43" t="s">
        <v>791</v>
      </c>
      <c r="B629" s="44">
        <v>87572</v>
      </c>
    </row>
    <row r="630" spans="1:2" x14ac:dyDescent="0.3">
      <c r="A630" s="43" t="s">
        <v>792</v>
      </c>
      <c r="B630" s="44">
        <v>25763</v>
      </c>
    </row>
    <row r="631" spans="1:2" x14ac:dyDescent="0.3">
      <c r="A631" s="43" t="s">
        <v>793</v>
      </c>
      <c r="B631" s="44">
        <v>10004</v>
      </c>
    </row>
    <row r="632" spans="1:2" x14ac:dyDescent="0.3">
      <c r="A632" s="43" t="s">
        <v>794</v>
      </c>
      <c r="B632" s="44">
        <v>93742</v>
      </c>
    </row>
    <row r="633" spans="1:2" x14ac:dyDescent="0.3">
      <c r="A633" s="43" t="s">
        <v>795</v>
      </c>
      <c r="B633" s="44">
        <v>68675</v>
      </c>
    </row>
    <row r="634" spans="1:2" x14ac:dyDescent="0.3">
      <c r="A634" s="43" t="s">
        <v>796</v>
      </c>
      <c r="B634" s="44">
        <v>68721</v>
      </c>
    </row>
    <row r="635" spans="1:2" x14ac:dyDescent="0.3">
      <c r="A635" s="43" t="s">
        <v>797</v>
      </c>
      <c r="B635" s="44">
        <v>68713</v>
      </c>
    </row>
    <row r="636" spans="1:2" x14ac:dyDescent="0.3">
      <c r="A636" s="43" t="s">
        <v>798</v>
      </c>
      <c r="B636" s="44">
        <v>68772</v>
      </c>
    </row>
    <row r="637" spans="1:2" x14ac:dyDescent="0.3">
      <c r="A637" s="43" t="s">
        <v>799</v>
      </c>
      <c r="B637" s="44">
        <v>69485</v>
      </c>
    </row>
    <row r="638" spans="1:2" x14ac:dyDescent="0.3">
      <c r="A638" s="43" t="s">
        <v>800</v>
      </c>
      <c r="B638" s="44">
        <v>22233</v>
      </c>
    </row>
    <row r="639" spans="1:2" x14ac:dyDescent="0.3">
      <c r="A639" s="43" t="s">
        <v>801</v>
      </c>
      <c r="B639" s="44">
        <v>76325</v>
      </c>
    </row>
    <row r="640" spans="1:2" x14ac:dyDescent="0.3">
      <c r="A640" s="43" t="s">
        <v>802</v>
      </c>
      <c r="B640" s="44">
        <v>78662</v>
      </c>
    </row>
    <row r="641" spans="1:2" x14ac:dyDescent="0.3">
      <c r="A641" s="43" t="s">
        <v>803</v>
      </c>
      <c r="B641" s="44">
        <v>11000</v>
      </c>
    </row>
    <row r="642" spans="1:2" x14ac:dyDescent="0.3">
      <c r="A642" s="43" t="s">
        <v>804</v>
      </c>
      <c r="B642" s="44">
        <v>68802</v>
      </c>
    </row>
    <row r="643" spans="1:2" x14ac:dyDescent="0.3">
      <c r="A643" s="43" t="s">
        <v>805</v>
      </c>
      <c r="B643" s="44">
        <v>28460</v>
      </c>
    </row>
    <row r="644" spans="1:2" x14ac:dyDescent="0.3">
      <c r="A644" s="43" t="s">
        <v>806</v>
      </c>
      <c r="B644" s="44">
        <v>24988</v>
      </c>
    </row>
    <row r="645" spans="1:2" x14ac:dyDescent="0.3">
      <c r="A645" s="43" t="s">
        <v>807</v>
      </c>
      <c r="B645" s="44">
        <v>68810</v>
      </c>
    </row>
    <row r="646" spans="1:2" x14ac:dyDescent="0.3">
      <c r="A646" s="43" t="s">
        <v>808</v>
      </c>
      <c r="B646" s="44">
        <v>21180</v>
      </c>
    </row>
    <row r="647" spans="1:2" x14ac:dyDescent="0.3">
      <c r="A647" s="43" t="s">
        <v>809</v>
      </c>
      <c r="B647" s="44">
        <v>22985</v>
      </c>
    </row>
    <row r="648" spans="1:2" x14ac:dyDescent="0.3">
      <c r="A648" s="43" t="s">
        <v>810</v>
      </c>
      <c r="B648" s="44">
        <v>97241</v>
      </c>
    </row>
    <row r="649" spans="1:2" x14ac:dyDescent="0.3">
      <c r="A649" s="43" t="s">
        <v>811</v>
      </c>
      <c r="B649" s="44">
        <v>71420</v>
      </c>
    </row>
    <row r="650" spans="1:2" x14ac:dyDescent="0.3">
      <c r="A650" s="43" t="s">
        <v>812</v>
      </c>
      <c r="B650" s="44">
        <v>38776</v>
      </c>
    </row>
    <row r="651" spans="1:2" x14ac:dyDescent="0.3">
      <c r="A651" s="43" t="s">
        <v>813</v>
      </c>
      <c r="B651" s="44">
        <v>57673</v>
      </c>
    </row>
    <row r="652" spans="1:2" x14ac:dyDescent="0.3">
      <c r="A652" s="43" t="s">
        <v>814</v>
      </c>
      <c r="B652" s="44">
        <v>57142</v>
      </c>
    </row>
    <row r="653" spans="1:2" x14ac:dyDescent="0.3">
      <c r="A653" s="43" t="s">
        <v>815</v>
      </c>
      <c r="B653" s="44">
        <v>19216</v>
      </c>
    </row>
    <row r="654" spans="1:2" x14ac:dyDescent="0.3">
      <c r="A654" s="43" t="s">
        <v>816</v>
      </c>
      <c r="B654" s="44">
        <v>20613</v>
      </c>
    </row>
    <row r="655" spans="1:2" x14ac:dyDescent="0.3">
      <c r="A655" s="43" t="s">
        <v>817</v>
      </c>
      <c r="B655" s="44">
        <v>24376</v>
      </c>
    </row>
    <row r="656" spans="1:2" x14ac:dyDescent="0.3">
      <c r="A656" s="43" t="s">
        <v>818</v>
      </c>
      <c r="B656" s="44">
        <v>36790</v>
      </c>
    </row>
    <row r="657" spans="1:2" x14ac:dyDescent="0.3">
      <c r="A657" s="43" t="s">
        <v>819</v>
      </c>
      <c r="B657" s="44">
        <v>24767</v>
      </c>
    </row>
    <row r="658" spans="1:2" x14ac:dyDescent="0.3">
      <c r="A658" s="43" t="s">
        <v>820</v>
      </c>
      <c r="B658" s="44">
        <v>24775</v>
      </c>
    </row>
    <row r="659" spans="1:2" x14ac:dyDescent="0.3">
      <c r="A659" s="43" t="s">
        <v>821</v>
      </c>
      <c r="B659" s="44">
        <v>24791</v>
      </c>
    </row>
    <row r="660" spans="1:2" x14ac:dyDescent="0.3">
      <c r="A660" s="43" t="s">
        <v>822</v>
      </c>
      <c r="B660" s="44">
        <v>19224</v>
      </c>
    </row>
    <row r="661" spans="1:2" x14ac:dyDescent="0.3">
      <c r="A661" s="43" t="s">
        <v>823</v>
      </c>
      <c r="B661" s="44">
        <v>19070</v>
      </c>
    </row>
    <row r="662" spans="1:2" x14ac:dyDescent="0.3">
      <c r="A662" s="43" t="s">
        <v>824</v>
      </c>
      <c r="B662" s="44">
        <v>42986</v>
      </c>
    </row>
    <row r="663" spans="1:2" x14ac:dyDescent="0.3">
      <c r="A663" s="43" t="s">
        <v>825</v>
      </c>
      <c r="B663" s="44">
        <v>69019</v>
      </c>
    </row>
    <row r="664" spans="1:2" x14ac:dyDescent="0.3">
      <c r="A664" s="43" t="s">
        <v>826</v>
      </c>
      <c r="B664" s="44">
        <v>86355</v>
      </c>
    </row>
    <row r="665" spans="1:2" x14ac:dyDescent="0.3">
      <c r="A665" s="43" t="s">
        <v>827</v>
      </c>
      <c r="B665" s="44">
        <v>69078</v>
      </c>
    </row>
    <row r="666" spans="1:2" x14ac:dyDescent="0.3">
      <c r="A666" s="43" t="s">
        <v>828</v>
      </c>
      <c r="B666" s="44">
        <v>18023</v>
      </c>
    </row>
    <row r="667" spans="1:2" x14ac:dyDescent="0.3">
      <c r="A667" s="43" t="s">
        <v>829</v>
      </c>
      <c r="B667" s="44">
        <v>68985</v>
      </c>
    </row>
    <row r="668" spans="1:2" x14ac:dyDescent="0.3">
      <c r="A668" s="43" t="s">
        <v>830</v>
      </c>
      <c r="B668" s="44">
        <v>40045</v>
      </c>
    </row>
    <row r="669" spans="1:2" x14ac:dyDescent="0.3">
      <c r="A669" s="43" t="s">
        <v>831</v>
      </c>
      <c r="B669" s="44">
        <v>38318</v>
      </c>
    </row>
    <row r="670" spans="1:2" x14ac:dyDescent="0.3">
      <c r="A670" s="43" t="s">
        <v>832</v>
      </c>
      <c r="B670" s="44">
        <v>25496</v>
      </c>
    </row>
    <row r="671" spans="1:2" x14ac:dyDescent="0.3">
      <c r="A671" s="43" t="s">
        <v>833</v>
      </c>
      <c r="B671" s="44">
        <v>25143</v>
      </c>
    </row>
    <row r="672" spans="1:2" x14ac:dyDescent="0.3">
      <c r="A672" s="43" t="s">
        <v>834</v>
      </c>
      <c r="B672" s="44">
        <v>25151</v>
      </c>
    </row>
    <row r="673" spans="1:2" x14ac:dyDescent="0.3">
      <c r="A673" s="43" t="s">
        <v>835</v>
      </c>
      <c r="B673" s="44">
        <v>94498</v>
      </c>
    </row>
    <row r="674" spans="1:2" x14ac:dyDescent="0.3">
      <c r="A674" s="43" t="s">
        <v>836</v>
      </c>
      <c r="B674" s="44">
        <v>69108</v>
      </c>
    </row>
    <row r="675" spans="1:2" x14ac:dyDescent="0.3">
      <c r="A675" s="43" t="s">
        <v>837</v>
      </c>
      <c r="B675" s="44">
        <v>25178</v>
      </c>
    </row>
    <row r="676" spans="1:2" x14ac:dyDescent="0.3">
      <c r="A676" s="43" t="s">
        <v>838</v>
      </c>
      <c r="B676" s="44">
        <v>69116</v>
      </c>
    </row>
    <row r="677" spans="1:2" x14ac:dyDescent="0.3">
      <c r="A677" s="43" t="s">
        <v>839</v>
      </c>
      <c r="B677" s="44">
        <v>12878</v>
      </c>
    </row>
    <row r="678" spans="1:2" x14ac:dyDescent="0.3">
      <c r="A678" s="43" t="s">
        <v>840</v>
      </c>
      <c r="B678" s="44">
        <v>89184</v>
      </c>
    </row>
    <row r="679" spans="1:2" x14ac:dyDescent="0.3">
      <c r="A679" s="43" t="s">
        <v>841</v>
      </c>
      <c r="B679" s="44">
        <v>77399</v>
      </c>
    </row>
    <row r="680" spans="1:2" x14ac:dyDescent="0.3">
      <c r="A680" t="s">
        <v>842</v>
      </c>
      <c r="B680" s="44">
        <v>65021</v>
      </c>
    </row>
    <row r="681" spans="1:2" x14ac:dyDescent="0.3">
      <c r="A681" s="43" t="s">
        <v>843</v>
      </c>
      <c r="B681" s="44">
        <v>39187</v>
      </c>
    </row>
    <row r="682" spans="1:2" x14ac:dyDescent="0.3">
      <c r="A682" s="43" t="s">
        <v>844</v>
      </c>
      <c r="B682" s="44">
        <v>80926</v>
      </c>
    </row>
    <row r="683" spans="1:2" x14ac:dyDescent="0.3">
      <c r="A683" s="43" t="s">
        <v>845</v>
      </c>
      <c r="B683" s="44">
        <v>80802</v>
      </c>
    </row>
    <row r="684" spans="1:2" x14ac:dyDescent="0.3">
      <c r="A684" s="43" t="s">
        <v>846</v>
      </c>
      <c r="B684" s="44">
        <v>69272</v>
      </c>
    </row>
    <row r="685" spans="1:2" x14ac:dyDescent="0.3">
      <c r="A685" s="43" t="s">
        <v>847</v>
      </c>
      <c r="B685" s="44">
        <v>58181</v>
      </c>
    </row>
    <row r="686" spans="1:2" x14ac:dyDescent="0.3">
      <c r="A686" s="43" t="s">
        <v>848</v>
      </c>
      <c r="B686" s="44">
        <v>69310</v>
      </c>
    </row>
    <row r="687" spans="1:2" x14ac:dyDescent="0.3">
      <c r="A687" s="43" t="s">
        <v>849</v>
      </c>
      <c r="B687" s="44">
        <v>82627</v>
      </c>
    </row>
    <row r="688" spans="1:2" x14ac:dyDescent="0.3">
      <c r="A688" s="43" t="s">
        <v>850</v>
      </c>
      <c r="B688" s="44">
        <v>25364</v>
      </c>
    </row>
    <row r="689" spans="1:2" x14ac:dyDescent="0.3">
      <c r="A689" s="43" t="s">
        <v>851</v>
      </c>
      <c r="B689" s="44">
        <v>68608</v>
      </c>
    </row>
    <row r="690" spans="1:2" x14ac:dyDescent="0.3">
      <c r="A690" s="43" t="s">
        <v>852</v>
      </c>
      <c r="B690" s="44">
        <v>90581</v>
      </c>
    </row>
    <row r="691" spans="1:2" x14ac:dyDescent="0.3">
      <c r="A691" s="43" t="s">
        <v>853</v>
      </c>
      <c r="B691" s="44">
        <v>84549</v>
      </c>
    </row>
    <row r="692" spans="1:2" x14ac:dyDescent="0.3">
      <c r="A692" s="43" t="s">
        <v>854</v>
      </c>
      <c r="B692" s="44">
        <v>69345</v>
      </c>
    </row>
    <row r="693" spans="1:2" x14ac:dyDescent="0.3">
      <c r="A693" s="43" t="s">
        <v>855</v>
      </c>
      <c r="B693" s="44">
        <v>69396</v>
      </c>
    </row>
    <row r="694" spans="1:2" x14ac:dyDescent="0.3">
      <c r="A694" s="43" t="s">
        <v>856</v>
      </c>
      <c r="B694" s="44">
        <v>56014</v>
      </c>
    </row>
    <row r="695" spans="1:2" x14ac:dyDescent="0.3">
      <c r="A695" s="43" t="s">
        <v>857</v>
      </c>
      <c r="B695" s="44">
        <v>97721</v>
      </c>
    </row>
    <row r="696" spans="1:2" x14ac:dyDescent="0.3">
      <c r="A696" s="43" t="s">
        <v>858</v>
      </c>
      <c r="B696" s="44">
        <v>60142</v>
      </c>
    </row>
    <row r="697" spans="1:2" x14ac:dyDescent="0.3">
      <c r="A697" s="43" t="s">
        <v>859</v>
      </c>
      <c r="B697" s="44">
        <v>25534</v>
      </c>
    </row>
    <row r="698" spans="1:2" x14ac:dyDescent="0.3">
      <c r="A698" s="43" t="s">
        <v>860</v>
      </c>
      <c r="B698" s="44">
        <v>69477</v>
      </c>
    </row>
    <row r="699" spans="1:2" x14ac:dyDescent="0.3">
      <c r="A699" s="43" t="s">
        <v>861</v>
      </c>
      <c r="B699" s="44">
        <v>32301</v>
      </c>
    </row>
    <row r="700" spans="1:2" x14ac:dyDescent="0.3">
      <c r="A700" s="43" t="s">
        <v>862</v>
      </c>
      <c r="B700" s="44">
        <v>42439</v>
      </c>
    </row>
    <row r="701" spans="1:2" x14ac:dyDescent="0.3">
      <c r="A701" s="43" t="s">
        <v>863</v>
      </c>
      <c r="B701" s="44">
        <v>10945</v>
      </c>
    </row>
    <row r="702" spans="1:2" x14ac:dyDescent="0.3">
      <c r="A702" s="43" t="s">
        <v>864</v>
      </c>
      <c r="B702" s="44">
        <v>18031</v>
      </c>
    </row>
    <row r="703" spans="1:2" x14ac:dyDescent="0.3">
      <c r="A703" s="43" t="s">
        <v>865</v>
      </c>
      <c r="B703" s="44">
        <v>69566</v>
      </c>
    </row>
    <row r="704" spans="1:2" x14ac:dyDescent="0.3">
      <c r="A704" s="43" t="s">
        <v>866</v>
      </c>
      <c r="B704" s="44">
        <v>79022</v>
      </c>
    </row>
    <row r="705" spans="1:2" x14ac:dyDescent="0.3">
      <c r="A705" s="43" t="s">
        <v>867</v>
      </c>
      <c r="B705" s="44">
        <v>10952</v>
      </c>
    </row>
    <row r="706" spans="1:2" x14ac:dyDescent="0.3">
      <c r="A706" s="43" t="s">
        <v>868</v>
      </c>
      <c r="B706" s="44">
        <v>70688</v>
      </c>
    </row>
    <row r="707" spans="1:2" x14ac:dyDescent="0.3">
      <c r="A707" s="43" t="s">
        <v>869</v>
      </c>
      <c r="B707" s="44">
        <v>86231</v>
      </c>
    </row>
    <row r="708" spans="1:2" x14ac:dyDescent="0.3">
      <c r="A708" s="43" t="s">
        <v>870</v>
      </c>
      <c r="B708" s="44">
        <v>66281</v>
      </c>
    </row>
    <row r="709" spans="1:2" x14ac:dyDescent="0.3">
      <c r="A709" s="43" t="s">
        <v>871</v>
      </c>
      <c r="B709" s="44">
        <v>19453</v>
      </c>
    </row>
    <row r="710" spans="1:2" x14ac:dyDescent="0.3">
      <c r="A710" s="43" t="s">
        <v>872</v>
      </c>
      <c r="B710" s="44">
        <v>33014</v>
      </c>
    </row>
    <row r="711" spans="1:2" x14ac:dyDescent="0.3">
      <c r="A711" s="43" t="s">
        <v>873</v>
      </c>
      <c r="B711" s="44">
        <v>20494</v>
      </c>
    </row>
    <row r="712" spans="1:2" x14ac:dyDescent="0.3">
      <c r="A712" s="43" t="s">
        <v>874</v>
      </c>
      <c r="B712" s="44">
        <v>19038</v>
      </c>
    </row>
    <row r="713" spans="1:2" x14ac:dyDescent="0.3">
      <c r="A713" s="43" t="s">
        <v>875</v>
      </c>
      <c r="B713" s="44">
        <v>31194</v>
      </c>
    </row>
    <row r="714" spans="1:2" x14ac:dyDescent="0.3">
      <c r="A714" s="43" t="s">
        <v>876</v>
      </c>
      <c r="B714" s="44">
        <v>36170</v>
      </c>
    </row>
    <row r="715" spans="1:2" x14ac:dyDescent="0.3">
      <c r="A715" s="43" t="s">
        <v>877</v>
      </c>
      <c r="B715" s="44">
        <v>19046</v>
      </c>
    </row>
    <row r="716" spans="1:2" x14ac:dyDescent="0.3">
      <c r="A716" s="43" t="s">
        <v>878</v>
      </c>
      <c r="B716" s="44">
        <v>40282</v>
      </c>
    </row>
    <row r="717" spans="1:2" x14ac:dyDescent="0.3">
      <c r="A717" s="43" t="s">
        <v>879</v>
      </c>
      <c r="B717" s="44">
        <v>36137</v>
      </c>
    </row>
    <row r="718" spans="1:2" x14ac:dyDescent="0.3">
      <c r="A718" s="43" t="s">
        <v>880</v>
      </c>
      <c r="B718" s="44">
        <v>25658</v>
      </c>
    </row>
    <row r="719" spans="1:2" x14ac:dyDescent="0.3">
      <c r="A719" s="43" t="s">
        <v>881</v>
      </c>
      <c r="B719" s="44">
        <v>25682</v>
      </c>
    </row>
    <row r="720" spans="1:2" x14ac:dyDescent="0.3">
      <c r="A720" s="43" t="s">
        <v>882</v>
      </c>
      <c r="B720" s="44">
        <v>56006</v>
      </c>
    </row>
    <row r="721" spans="1:2" x14ac:dyDescent="0.3">
      <c r="A721" s="43" t="s">
        <v>883</v>
      </c>
      <c r="B721" s="44">
        <v>34894</v>
      </c>
    </row>
    <row r="722" spans="1:2" x14ac:dyDescent="0.3">
      <c r="A722" s="43" t="s">
        <v>884</v>
      </c>
      <c r="B722" s="44">
        <v>19887</v>
      </c>
    </row>
    <row r="723" spans="1:2" x14ac:dyDescent="0.3">
      <c r="A723" s="43" t="s">
        <v>885</v>
      </c>
      <c r="B723" s="44">
        <v>92525</v>
      </c>
    </row>
    <row r="724" spans="1:2" x14ac:dyDescent="0.3">
      <c r="A724" s="43" t="s">
        <v>886</v>
      </c>
      <c r="B724" s="44">
        <v>21709</v>
      </c>
    </row>
    <row r="725" spans="1:2" x14ac:dyDescent="0.3">
      <c r="A725" s="43" t="s">
        <v>887</v>
      </c>
      <c r="B725" s="44">
        <v>27120</v>
      </c>
    </row>
    <row r="726" spans="1:2" x14ac:dyDescent="0.3">
      <c r="A726" s="43" t="s">
        <v>888</v>
      </c>
      <c r="B726" s="44">
        <v>61425</v>
      </c>
    </row>
    <row r="727" spans="1:2" x14ac:dyDescent="0.3">
      <c r="A727" s="43" t="s">
        <v>889</v>
      </c>
      <c r="B727" s="44">
        <v>62863</v>
      </c>
    </row>
    <row r="728" spans="1:2" x14ac:dyDescent="0.3">
      <c r="A728" s="43" t="s">
        <v>890</v>
      </c>
      <c r="B728" s="44">
        <v>60117</v>
      </c>
    </row>
    <row r="729" spans="1:2" x14ac:dyDescent="0.3">
      <c r="A729" s="43" t="s">
        <v>891</v>
      </c>
      <c r="B729" s="44">
        <v>29459</v>
      </c>
    </row>
    <row r="730" spans="1:2" x14ac:dyDescent="0.3">
      <c r="A730" s="43" t="s">
        <v>892</v>
      </c>
      <c r="B730" s="44">
        <v>84530</v>
      </c>
    </row>
    <row r="731" spans="1:2" x14ac:dyDescent="0.3">
      <c r="A731" s="43" t="s">
        <v>893</v>
      </c>
      <c r="B731" s="44">
        <v>29599</v>
      </c>
    </row>
    <row r="732" spans="1:2" x14ac:dyDescent="0.3">
      <c r="A732" s="43" t="s">
        <v>894</v>
      </c>
      <c r="B732" s="44">
        <v>67423</v>
      </c>
    </row>
    <row r="733" spans="1:2" x14ac:dyDescent="0.3">
      <c r="A733" s="43" t="s">
        <v>895</v>
      </c>
      <c r="B733" s="44">
        <v>86371</v>
      </c>
    </row>
    <row r="734" spans="1:2" x14ac:dyDescent="0.3">
      <c r="A734" s="43" t="s">
        <v>896</v>
      </c>
      <c r="B734" s="44">
        <v>80314</v>
      </c>
    </row>
    <row r="735" spans="1:2" x14ac:dyDescent="0.3">
      <c r="A735" s="43" t="s">
        <v>897</v>
      </c>
      <c r="B735" s="44">
        <v>11121</v>
      </c>
    </row>
    <row r="736" spans="1:2" x14ac:dyDescent="0.3">
      <c r="A736" s="43" t="s">
        <v>898</v>
      </c>
      <c r="B736" s="44">
        <v>25747</v>
      </c>
    </row>
    <row r="737" spans="1:2" x14ac:dyDescent="0.3">
      <c r="A737" s="43" t="s">
        <v>899</v>
      </c>
      <c r="B737" s="44">
        <v>91529</v>
      </c>
    </row>
    <row r="738" spans="1:2" x14ac:dyDescent="0.3">
      <c r="A738" s="43" t="s">
        <v>900</v>
      </c>
      <c r="B738" s="44">
        <v>62596</v>
      </c>
    </row>
    <row r="739" spans="1:2" x14ac:dyDescent="0.3">
      <c r="A739" s="43" t="s">
        <v>901</v>
      </c>
      <c r="B739" s="44">
        <v>69744</v>
      </c>
    </row>
    <row r="740" spans="1:2" x14ac:dyDescent="0.3">
      <c r="A740" s="43" t="s">
        <v>902</v>
      </c>
      <c r="B740" s="44">
        <v>70408</v>
      </c>
    </row>
    <row r="741" spans="1:2" x14ac:dyDescent="0.3">
      <c r="A741" s="43" t="s">
        <v>903</v>
      </c>
      <c r="B741" s="44" t="s">
        <v>904</v>
      </c>
    </row>
    <row r="742" spans="1:2" x14ac:dyDescent="0.3">
      <c r="A742" s="43" t="s">
        <v>905</v>
      </c>
      <c r="B742" s="44">
        <v>92916</v>
      </c>
    </row>
    <row r="743" spans="1:2" x14ac:dyDescent="0.3">
      <c r="A743" s="43" t="s">
        <v>906</v>
      </c>
      <c r="B743" s="44">
        <v>65269</v>
      </c>
    </row>
    <row r="744" spans="1:2" x14ac:dyDescent="0.3">
      <c r="A744" s="43" t="s">
        <v>907</v>
      </c>
      <c r="B744" s="44">
        <v>11142</v>
      </c>
    </row>
    <row r="745" spans="1:2" x14ac:dyDescent="0.3">
      <c r="A745" s="43" t="s">
        <v>908</v>
      </c>
      <c r="B745" s="44">
        <v>85766</v>
      </c>
    </row>
    <row r="746" spans="1:2" x14ac:dyDescent="0.3">
      <c r="A746" s="43" t="s">
        <v>909</v>
      </c>
      <c r="B746" s="44">
        <v>69892</v>
      </c>
    </row>
    <row r="747" spans="1:2" x14ac:dyDescent="0.3">
      <c r="A747" s="43" t="s">
        <v>910</v>
      </c>
      <c r="B747" s="44">
        <v>87645</v>
      </c>
    </row>
    <row r="748" spans="1:2" x14ac:dyDescent="0.3">
      <c r="A748" s="43" t="s">
        <v>911</v>
      </c>
      <c r="B748" s="44">
        <v>63983</v>
      </c>
    </row>
    <row r="749" spans="1:2" x14ac:dyDescent="0.3">
      <c r="A749" s="43" t="s">
        <v>912</v>
      </c>
      <c r="B749" s="44">
        <v>69922</v>
      </c>
    </row>
    <row r="750" spans="1:2" x14ac:dyDescent="0.3">
      <c r="A750" s="43" t="s">
        <v>913</v>
      </c>
      <c r="B750" s="44">
        <v>69930</v>
      </c>
    </row>
    <row r="751" spans="1:2" x14ac:dyDescent="0.3">
      <c r="A751" s="43" t="s">
        <v>914</v>
      </c>
      <c r="B751" s="44">
        <v>69973</v>
      </c>
    </row>
    <row r="752" spans="1:2" x14ac:dyDescent="0.3">
      <c r="A752" s="43" t="s">
        <v>915</v>
      </c>
      <c r="B752" s="44">
        <v>69868</v>
      </c>
    </row>
    <row r="753" spans="1:2" x14ac:dyDescent="0.3">
      <c r="A753" s="43" t="s">
        <v>916</v>
      </c>
      <c r="B753" s="44">
        <v>42129</v>
      </c>
    </row>
    <row r="754" spans="1:2" x14ac:dyDescent="0.3">
      <c r="A754" s="43" t="s">
        <v>917</v>
      </c>
      <c r="B754" s="44">
        <v>25887</v>
      </c>
    </row>
    <row r="755" spans="1:2" x14ac:dyDescent="0.3">
      <c r="A755" s="43" t="s">
        <v>918</v>
      </c>
      <c r="B755" s="44">
        <v>21113</v>
      </c>
    </row>
    <row r="756" spans="1:2" x14ac:dyDescent="0.3">
      <c r="A756" s="43" t="s">
        <v>919</v>
      </c>
      <c r="B756" s="44">
        <v>56456</v>
      </c>
    </row>
    <row r="757" spans="1:2" x14ac:dyDescent="0.3">
      <c r="A757" s="43" t="s">
        <v>920</v>
      </c>
      <c r="B757" s="44">
        <v>70106</v>
      </c>
    </row>
    <row r="758" spans="1:2" x14ac:dyDescent="0.3">
      <c r="A758" s="43" t="s">
        <v>921</v>
      </c>
      <c r="B758" s="44">
        <v>63479</v>
      </c>
    </row>
    <row r="759" spans="1:2" x14ac:dyDescent="0.3">
      <c r="A759" s="43" t="s">
        <v>922</v>
      </c>
      <c r="B759" s="44">
        <v>56413</v>
      </c>
    </row>
    <row r="760" spans="1:2" x14ac:dyDescent="0.3">
      <c r="A760" s="43" t="s">
        <v>923</v>
      </c>
      <c r="B760" s="44">
        <v>72850</v>
      </c>
    </row>
    <row r="761" spans="1:2" x14ac:dyDescent="0.3">
      <c r="A761" s="43" t="s">
        <v>924</v>
      </c>
      <c r="B761" s="44">
        <v>79413</v>
      </c>
    </row>
    <row r="762" spans="1:2" x14ac:dyDescent="0.3">
      <c r="A762" s="43" t="s">
        <v>925</v>
      </c>
      <c r="B762" s="44">
        <v>97179</v>
      </c>
    </row>
    <row r="763" spans="1:2" x14ac:dyDescent="0.3">
      <c r="A763" s="43" t="s">
        <v>926</v>
      </c>
      <c r="B763" s="44">
        <v>16063</v>
      </c>
    </row>
    <row r="764" spans="1:2" x14ac:dyDescent="0.3">
      <c r="A764" s="43" t="s">
        <v>927</v>
      </c>
      <c r="B764" s="44">
        <v>10915</v>
      </c>
    </row>
    <row r="765" spans="1:2" x14ac:dyDescent="0.3">
      <c r="A765" s="43" t="s">
        <v>928</v>
      </c>
      <c r="B765" s="44">
        <v>41181</v>
      </c>
    </row>
    <row r="766" spans="1:2" x14ac:dyDescent="0.3">
      <c r="A766" s="43" t="s">
        <v>929</v>
      </c>
      <c r="B766" s="44">
        <v>70173</v>
      </c>
    </row>
    <row r="767" spans="1:2" x14ac:dyDescent="0.3">
      <c r="A767" s="43" t="s">
        <v>930</v>
      </c>
      <c r="B767" s="44">
        <v>67601</v>
      </c>
    </row>
    <row r="768" spans="1:2" x14ac:dyDescent="0.3">
      <c r="A768" s="43" t="s">
        <v>931</v>
      </c>
      <c r="B768" s="44">
        <v>62235</v>
      </c>
    </row>
    <row r="769" spans="1:2" x14ac:dyDescent="0.3">
      <c r="A769" s="43" t="s">
        <v>932</v>
      </c>
      <c r="B769" s="44">
        <v>70955</v>
      </c>
    </row>
    <row r="770" spans="1:2" x14ac:dyDescent="0.3">
      <c r="A770" s="43" t="s">
        <v>933</v>
      </c>
      <c r="B770" s="44">
        <v>69663</v>
      </c>
    </row>
    <row r="771" spans="1:2" x14ac:dyDescent="0.3">
      <c r="A771" s="43" t="s">
        <v>934</v>
      </c>
      <c r="B771" s="44">
        <v>94358</v>
      </c>
    </row>
    <row r="772" spans="1:2" x14ac:dyDescent="0.3">
      <c r="A772" s="43" t="s">
        <v>935</v>
      </c>
      <c r="B772" s="44">
        <v>25976</v>
      </c>
    </row>
    <row r="773" spans="1:2" x14ac:dyDescent="0.3">
      <c r="A773" s="43" t="s">
        <v>936</v>
      </c>
      <c r="B773" s="44">
        <v>20508</v>
      </c>
    </row>
    <row r="774" spans="1:2" x14ac:dyDescent="0.3">
      <c r="A774" s="43" t="s">
        <v>937</v>
      </c>
      <c r="B774" s="44">
        <v>68632</v>
      </c>
    </row>
    <row r="775" spans="1:2" x14ac:dyDescent="0.3">
      <c r="A775" s="43" t="s">
        <v>938</v>
      </c>
      <c r="B775" s="44">
        <v>70238</v>
      </c>
    </row>
    <row r="776" spans="1:2" x14ac:dyDescent="0.3">
      <c r="A776" s="43" t="s">
        <v>939</v>
      </c>
      <c r="B776" s="44">
        <v>20397</v>
      </c>
    </row>
    <row r="777" spans="1:2" x14ac:dyDescent="0.3">
      <c r="A777" s="43" t="s">
        <v>940</v>
      </c>
      <c r="B777" s="44">
        <v>13137</v>
      </c>
    </row>
    <row r="778" spans="1:2" x14ac:dyDescent="0.3">
      <c r="A778" s="43" t="s">
        <v>941</v>
      </c>
      <c r="B778" s="44">
        <v>40827</v>
      </c>
    </row>
    <row r="779" spans="1:2" x14ac:dyDescent="0.3">
      <c r="A779" s="43" t="s">
        <v>942</v>
      </c>
      <c r="B779" s="44">
        <v>80942</v>
      </c>
    </row>
    <row r="780" spans="1:2" x14ac:dyDescent="0.3">
      <c r="A780" s="43" t="s">
        <v>943</v>
      </c>
      <c r="B780" s="44">
        <v>86509</v>
      </c>
    </row>
    <row r="781" spans="1:2" x14ac:dyDescent="0.3">
      <c r="A781" s="43" t="s">
        <v>944</v>
      </c>
      <c r="B781" s="44">
        <v>70319</v>
      </c>
    </row>
    <row r="782" spans="1:2" x14ac:dyDescent="0.3">
      <c r="A782" s="43" t="s">
        <v>945</v>
      </c>
      <c r="B782" s="44">
        <v>26042</v>
      </c>
    </row>
    <row r="783" spans="1:2" x14ac:dyDescent="0.3">
      <c r="A783" s="43" t="s">
        <v>946</v>
      </c>
      <c r="B783" s="44">
        <v>64467</v>
      </c>
    </row>
    <row r="784" spans="1:2" x14ac:dyDescent="0.3">
      <c r="A784" s="43" t="s">
        <v>947</v>
      </c>
      <c r="B784" s="44">
        <v>85537</v>
      </c>
    </row>
    <row r="785" spans="1:2" x14ac:dyDescent="0.3">
      <c r="A785" s="43" t="s">
        <v>948</v>
      </c>
      <c r="B785" s="44">
        <v>25011</v>
      </c>
    </row>
    <row r="786" spans="1:2" x14ac:dyDescent="0.3">
      <c r="A786" s="43" t="s">
        <v>949</v>
      </c>
      <c r="B786" s="44">
        <v>70335</v>
      </c>
    </row>
    <row r="787" spans="1:2" x14ac:dyDescent="0.3">
      <c r="A787" s="43" t="s">
        <v>950</v>
      </c>
      <c r="B787" s="44">
        <v>70483</v>
      </c>
    </row>
    <row r="788" spans="1:2" x14ac:dyDescent="0.3">
      <c r="A788" s="43" t="s">
        <v>951</v>
      </c>
      <c r="B788" s="44">
        <v>58017</v>
      </c>
    </row>
    <row r="789" spans="1:2" x14ac:dyDescent="0.3">
      <c r="A789" s="43" t="s">
        <v>952</v>
      </c>
      <c r="B789" s="44" t="s">
        <v>953</v>
      </c>
    </row>
    <row r="790" spans="1:2" x14ac:dyDescent="0.3">
      <c r="A790" s="43" t="s">
        <v>954</v>
      </c>
      <c r="B790" s="44">
        <v>13625</v>
      </c>
    </row>
    <row r="791" spans="1:2" x14ac:dyDescent="0.3">
      <c r="A791" s="43" t="s">
        <v>955</v>
      </c>
      <c r="B791" s="44">
        <v>10997</v>
      </c>
    </row>
    <row r="792" spans="1:2" x14ac:dyDescent="0.3">
      <c r="A792" s="43" t="s">
        <v>956</v>
      </c>
      <c r="B792" s="44">
        <v>92622</v>
      </c>
    </row>
    <row r="793" spans="1:2" x14ac:dyDescent="0.3">
      <c r="A793" s="43" t="s">
        <v>957</v>
      </c>
      <c r="B793" s="44">
        <v>39845</v>
      </c>
    </row>
    <row r="794" spans="1:2" x14ac:dyDescent="0.3">
      <c r="A794" s="43" t="s">
        <v>958</v>
      </c>
      <c r="B794" s="44">
        <v>62413</v>
      </c>
    </row>
    <row r="795" spans="1:2" x14ac:dyDescent="0.3">
      <c r="A795" s="43" t="s">
        <v>959</v>
      </c>
      <c r="B795" s="44">
        <v>65900</v>
      </c>
    </row>
    <row r="796" spans="1:2" x14ac:dyDescent="0.3">
      <c r="A796" s="43" t="s">
        <v>960</v>
      </c>
      <c r="B796" s="44">
        <v>57010</v>
      </c>
    </row>
    <row r="797" spans="1:2" x14ac:dyDescent="0.3">
      <c r="A797" s="43" t="s">
        <v>961</v>
      </c>
      <c r="B797" s="44">
        <v>66133</v>
      </c>
    </row>
    <row r="798" spans="1:2" x14ac:dyDescent="0.3">
      <c r="A798" s="43" t="s">
        <v>962</v>
      </c>
      <c r="B798" s="44">
        <v>60704</v>
      </c>
    </row>
    <row r="799" spans="1:2" x14ac:dyDescent="0.3">
      <c r="A799" t="s">
        <v>963</v>
      </c>
      <c r="B799" s="44">
        <v>68420</v>
      </c>
    </row>
    <row r="800" spans="1:2" x14ac:dyDescent="0.3">
      <c r="A800" s="43" t="s">
        <v>964</v>
      </c>
      <c r="B800" s="44">
        <v>56170</v>
      </c>
    </row>
    <row r="801" spans="1:2" x14ac:dyDescent="0.3">
      <c r="A801" s="43" t="s">
        <v>965</v>
      </c>
      <c r="B801" s="44">
        <v>57320</v>
      </c>
    </row>
    <row r="802" spans="1:2" x14ac:dyDescent="0.3">
      <c r="A802" s="43" t="s">
        <v>966</v>
      </c>
      <c r="B802" s="44">
        <v>31232</v>
      </c>
    </row>
    <row r="803" spans="1:2" x14ac:dyDescent="0.3">
      <c r="A803" s="43" t="s">
        <v>967</v>
      </c>
      <c r="B803" s="44">
        <v>57290</v>
      </c>
    </row>
    <row r="804" spans="1:2" x14ac:dyDescent="0.3">
      <c r="A804" s="43" t="s">
        <v>968</v>
      </c>
      <c r="B804" s="44">
        <v>24554</v>
      </c>
    </row>
    <row r="805" spans="1:2" x14ac:dyDescent="0.3">
      <c r="A805" s="43" t="s">
        <v>969</v>
      </c>
      <c r="B805" s="44">
        <v>88080</v>
      </c>
    </row>
    <row r="806" spans="1:2" x14ac:dyDescent="0.3">
      <c r="A806" s="43" t="s">
        <v>970</v>
      </c>
      <c r="B806" s="44">
        <v>20583</v>
      </c>
    </row>
    <row r="807" spans="1:2" x14ac:dyDescent="0.3">
      <c r="A807" s="43" t="s">
        <v>971</v>
      </c>
      <c r="B807" s="44">
        <v>37885</v>
      </c>
    </row>
    <row r="808" spans="1:2" x14ac:dyDescent="0.3">
      <c r="A808" s="43" t="s">
        <v>972</v>
      </c>
      <c r="B808" s="44">
        <v>26220</v>
      </c>
    </row>
    <row r="809" spans="1:2" x14ac:dyDescent="0.3">
      <c r="A809" s="43" t="s">
        <v>973</v>
      </c>
      <c r="B809" s="44">
        <v>30325</v>
      </c>
    </row>
    <row r="810" spans="1:2" x14ac:dyDescent="0.3">
      <c r="A810" s="43" t="s">
        <v>974</v>
      </c>
      <c r="B810" s="44">
        <v>71323</v>
      </c>
    </row>
    <row r="811" spans="1:2" x14ac:dyDescent="0.3">
      <c r="A811" s="43" t="s">
        <v>975</v>
      </c>
      <c r="B811" s="44">
        <v>13269</v>
      </c>
    </row>
    <row r="812" spans="1:2" x14ac:dyDescent="0.3">
      <c r="A812" s="43" t="s">
        <v>976</v>
      </c>
      <c r="B812" s="44">
        <v>30120</v>
      </c>
    </row>
    <row r="813" spans="1:2" x14ac:dyDescent="0.3">
      <c r="A813" s="43" t="s">
        <v>977</v>
      </c>
      <c r="B813" s="44">
        <v>16535</v>
      </c>
    </row>
    <row r="814" spans="1:2" x14ac:dyDescent="0.3">
      <c r="A814" s="43" t="s">
        <v>978</v>
      </c>
      <c r="B814" s="44">
        <v>90557</v>
      </c>
    </row>
    <row r="815" spans="1:2" x14ac:dyDescent="0.3">
      <c r="A815" t="s">
        <v>979</v>
      </c>
      <c r="B815" s="44">
        <v>71706</v>
      </c>
    </row>
    <row r="816" spans="1:2" x14ac:dyDescent="0.3">
      <c r="A816" t="s">
        <v>980</v>
      </c>
      <c r="B816" s="44">
        <v>70629</v>
      </c>
    </row>
    <row r="817" spans="1:2" x14ac:dyDescent="0.3">
      <c r="A817" t="s">
        <v>981</v>
      </c>
      <c r="B817" s="44">
        <v>28207</v>
      </c>
    </row>
    <row r="818" spans="1:2" x14ac:dyDescent="0.3">
      <c r="A818" t="s">
        <v>982</v>
      </c>
      <c r="B818" s="44">
        <v>85189</v>
      </c>
    </row>
    <row r="819" spans="1:2" x14ac:dyDescent="0.3">
      <c r="A819" s="46" t="s">
        <v>983</v>
      </c>
      <c r="B819" s="44">
        <v>60763</v>
      </c>
    </row>
    <row r="820" spans="1:2" x14ac:dyDescent="0.3">
      <c r="A820" t="s">
        <v>984</v>
      </c>
      <c r="B820" s="44">
        <v>92703</v>
      </c>
    </row>
    <row r="821" spans="1:2" x14ac:dyDescent="0.3">
      <c r="A821" s="46" t="s">
        <v>985</v>
      </c>
      <c r="B821" s="47">
        <v>62553</v>
      </c>
    </row>
    <row r="822" spans="1:2" x14ac:dyDescent="0.3">
      <c r="A822" t="s">
        <v>986</v>
      </c>
      <c r="B822" s="47">
        <v>65749</v>
      </c>
    </row>
    <row r="823" spans="1:2" x14ac:dyDescent="0.3">
      <c r="A823" t="s">
        <v>987</v>
      </c>
      <c r="B823" s="47">
        <v>60542</v>
      </c>
    </row>
    <row r="824" spans="1:2" x14ac:dyDescent="0.3">
      <c r="A824" s="47" t="s">
        <v>988</v>
      </c>
      <c r="B824" s="47">
        <v>63932</v>
      </c>
    </row>
    <row r="825" spans="1:2" x14ac:dyDescent="0.3">
      <c r="A825" s="47" t="s">
        <v>989</v>
      </c>
      <c r="B825" s="47">
        <v>80837</v>
      </c>
    </row>
    <row r="826" spans="1:2" x14ac:dyDescent="0.3">
      <c r="A826" t="s">
        <v>990</v>
      </c>
      <c r="B826" s="47">
        <v>81442</v>
      </c>
    </row>
    <row r="827" spans="1:2" x14ac:dyDescent="0.3">
      <c r="A827" s="47" t="s">
        <v>991</v>
      </c>
      <c r="B827" s="47">
        <v>99775</v>
      </c>
    </row>
    <row r="828" spans="1:2" x14ac:dyDescent="0.3">
      <c r="A828" s="47" t="s">
        <v>992</v>
      </c>
      <c r="B828" s="47">
        <v>82406</v>
      </c>
    </row>
    <row r="829" spans="1:2" x14ac:dyDescent="0.3">
      <c r="A829" s="47" t="s">
        <v>993</v>
      </c>
      <c r="B829" s="47">
        <v>92649</v>
      </c>
    </row>
    <row r="830" spans="1:2" x14ac:dyDescent="0.3">
      <c r="A830" s="47" t="s">
        <v>994</v>
      </c>
      <c r="B830" s="47">
        <v>56332</v>
      </c>
    </row>
    <row r="831" spans="1:2" x14ac:dyDescent="0.3">
      <c r="A831" s="47" t="s">
        <v>995</v>
      </c>
      <c r="B831" s="47">
        <v>56340</v>
      </c>
    </row>
    <row r="832" spans="1:2" x14ac:dyDescent="0.3">
      <c r="A832" s="47" t="s">
        <v>996</v>
      </c>
      <c r="B832" s="47">
        <v>94218</v>
      </c>
    </row>
    <row r="833" spans="1:2" x14ac:dyDescent="0.3">
      <c r="A833" s="47" t="s">
        <v>997</v>
      </c>
      <c r="B833" s="47">
        <v>93696</v>
      </c>
    </row>
    <row r="834" spans="1:2" x14ac:dyDescent="0.3">
      <c r="A834" s="47" t="s">
        <v>998</v>
      </c>
      <c r="B834" s="47">
        <v>81060</v>
      </c>
    </row>
    <row r="835" spans="1:2" x14ac:dyDescent="0.3">
      <c r="A835" s="47" t="s">
        <v>999</v>
      </c>
      <c r="B835" s="47">
        <v>69132</v>
      </c>
    </row>
    <row r="836" spans="1:2" x14ac:dyDescent="0.3">
      <c r="A836" s="47" t="s">
        <v>1000</v>
      </c>
      <c r="B836" s="47">
        <v>97691</v>
      </c>
    </row>
    <row r="837" spans="1:2" x14ac:dyDescent="0.3">
      <c r="A837" s="47" t="s">
        <v>1001</v>
      </c>
      <c r="B837" s="47">
        <v>81418</v>
      </c>
    </row>
    <row r="838" spans="1:2" x14ac:dyDescent="0.3">
      <c r="A838" s="47" t="s">
        <v>1002</v>
      </c>
      <c r="B838" s="47">
        <v>69329</v>
      </c>
    </row>
    <row r="839" spans="1:2" x14ac:dyDescent="0.3">
      <c r="A839" s="47" t="s">
        <v>1003</v>
      </c>
      <c r="B839" s="47">
        <v>61859</v>
      </c>
    </row>
    <row r="840" spans="1:2" x14ac:dyDescent="0.3">
      <c r="A840" s="47" t="s">
        <v>1004</v>
      </c>
      <c r="B840" s="47">
        <v>65757</v>
      </c>
    </row>
    <row r="841" spans="1:2" x14ac:dyDescent="0.3">
      <c r="A841" s="47" t="s">
        <v>1005</v>
      </c>
      <c r="B841" s="47">
        <v>71099</v>
      </c>
    </row>
    <row r="842" spans="1:2" x14ac:dyDescent="0.3">
      <c r="A842" s="47" t="s">
        <v>1006</v>
      </c>
      <c r="B842" s="47">
        <v>93734</v>
      </c>
    </row>
    <row r="843" spans="1:2" x14ac:dyDescent="0.3">
      <c r="A843" s="47" t="s">
        <v>1007</v>
      </c>
      <c r="B843" s="47">
        <v>70130</v>
      </c>
    </row>
    <row r="844" spans="1:2" x14ac:dyDescent="0.3">
      <c r="A844" s="47" t="s">
        <v>1008</v>
      </c>
      <c r="B844" s="47">
        <v>63819</v>
      </c>
    </row>
    <row r="845" spans="1:2" x14ac:dyDescent="0.3">
      <c r="A845" s="47" t="s">
        <v>1009</v>
      </c>
      <c r="B845" s="47">
        <v>62324</v>
      </c>
    </row>
    <row r="846" spans="1:2" x14ac:dyDescent="0.3">
      <c r="A846" s="47" t="s">
        <v>1010</v>
      </c>
      <c r="B846" s="47">
        <v>95778</v>
      </c>
    </row>
    <row r="847" spans="1:2" x14ac:dyDescent="0.3">
      <c r="A847" s="47" t="s">
        <v>1011</v>
      </c>
      <c r="B847" s="47">
        <v>13566</v>
      </c>
    </row>
    <row r="848" spans="1:2" x14ac:dyDescent="0.3">
      <c r="A848" s="47" t="s">
        <v>1012</v>
      </c>
      <c r="B848" s="47">
        <v>13813</v>
      </c>
    </row>
    <row r="849" spans="1:2" x14ac:dyDescent="0.3">
      <c r="A849" s="47" t="s">
        <v>1013</v>
      </c>
      <c r="B849" s="47">
        <v>98884</v>
      </c>
    </row>
    <row r="850" spans="1:2" x14ac:dyDescent="0.3">
      <c r="A850" s="47" t="s">
        <v>1014</v>
      </c>
      <c r="B850" s="47">
        <v>94587</v>
      </c>
    </row>
    <row r="851" spans="1:2" x14ac:dyDescent="0.3">
      <c r="A851" s="47" t="s">
        <v>1015</v>
      </c>
      <c r="B851" s="47">
        <v>95758</v>
      </c>
    </row>
    <row r="852" spans="1:2" x14ac:dyDescent="0.3">
      <c r="A852" s="47" t="s">
        <v>1016</v>
      </c>
      <c r="B852" s="47">
        <v>83482</v>
      </c>
    </row>
    <row r="853" spans="1:2" x14ac:dyDescent="0.3">
      <c r="A853" s="47" t="s">
        <v>1017</v>
      </c>
      <c r="B853" s="47">
        <v>15307</v>
      </c>
    </row>
    <row r="854" spans="1:2" x14ac:dyDescent="0.3">
      <c r="A854" s="47" t="s">
        <v>1018</v>
      </c>
      <c r="B854" s="47">
        <v>95003</v>
      </c>
    </row>
    <row r="855" spans="1:2" x14ac:dyDescent="0.3">
      <c r="A855" s="47" t="s">
        <v>1019</v>
      </c>
      <c r="B855" s="47">
        <v>72052</v>
      </c>
    </row>
    <row r="856" spans="1:2" x14ac:dyDescent="0.3">
      <c r="A856" s="47" t="s">
        <v>1020</v>
      </c>
      <c r="B856" s="47">
        <v>95109</v>
      </c>
    </row>
    <row r="857" spans="1:2" x14ac:dyDescent="0.3">
      <c r="A857" s="47" t="s">
        <v>1021</v>
      </c>
      <c r="B857" s="47">
        <v>95407</v>
      </c>
    </row>
    <row r="858" spans="1:2" x14ac:dyDescent="0.3">
      <c r="A858" s="47" t="s">
        <v>1022</v>
      </c>
      <c r="B858" s="47">
        <v>42552</v>
      </c>
    </row>
    <row r="859" spans="1:2" x14ac:dyDescent="0.3">
      <c r="A859" s="47" t="s">
        <v>1023</v>
      </c>
      <c r="B859" s="47">
        <v>95473</v>
      </c>
    </row>
    <row r="860" spans="1:2" x14ac:dyDescent="0.3">
      <c r="A860" s="47" t="s">
        <v>1024</v>
      </c>
      <c r="B860" s="47">
        <v>29742</v>
      </c>
    </row>
    <row r="861" spans="1:2" x14ac:dyDescent="0.3">
      <c r="A861" s="47" t="s">
        <v>1025</v>
      </c>
      <c r="B861" s="47">
        <v>12515</v>
      </c>
    </row>
    <row r="862" spans="1:2" x14ac:dyDescent="0.3">
      <c r="A862" s="47" t="s">
        <v>1026</v>
      </c>
      <c r="B862" s="47">
        <v>12747</v>
      </c>
    </row>
    <row r="863" spans="1:2" x14ac:dyDescent="0.3">
      <c r="A863" s="47" t="s">
        <v>1027</v>
      </c>
      <c r="B863" s="47">
        <v>95846</v>
      </c>
    </row>
    <row r="864" spans="1:2" x14ac:dyDescent="0.3">
      <c r="A864" s="47" t="s">
        <v>1028</v>
      </c>
      <c r="B864" s="47">
        <v>89958</v>
      </c>
    </row>
    <row r="865" spans="1:2" x14ac:dyDescent="0.3">
      <c r="A865" s="47" t="s">
        <v>1029</v>
      </c>
      <c r="B865" s="47">
        <v>95885</v>
      </c>
    </row>
    <row r="866" spans="1:2" x14ac:dyDescent="0.3">
      <c r="A866" s="47" t="s">
        <v>1030</v>
      </c>
      <c r="B866" s="47">
        <v>60984</v>
      </c>
    </row>
    <row r="867" spans="1:2" x14ac:dyDescent="0.3">
      <c r="A867" s="47" t="s">
        <v>1031</v>
      </c>
      <c r="B867" s="47">
        <v>69337</v>
      </c>
    </row>
    <row r="868" spans="1:2" x14ac:dyDescent="0.3">
      <c r="A868" s="47" t="s">
        <v>1032</v>
      </c>
      <c r="B868" s="47">
        <v>15132</v>
      </c>
    </row>
    <row r="869" spans="1:2" x14ac:dyDescent="0.3">
      <c r="A869" s="47" t="s">
        <v>1033</v>
      </c>
      <c r="B869" s="47">
        <v>96342</v>
      </c>
    </row>
    <row r="870" spans="1:2" x14ac:dyDescent="0.3">
      <c r="A870" s="47" t="s">
        <v>1034</v>
      </c>
      <c r="B870" s="47">
        <v>95244</v>
      </c>
    </row>
    <row r="871" spans="1:2" x14ac:dyDescent="0.3">
      <c r="A871" s="47" t="s">
        <v>1035</v>
      </c>
      <c r="B871" s="47">
        <v>11079</v>
      </c>
    </row>
    <row r="872" spans="1:2" x14ac:dyDescent="0.3">
      <c r="A872" s="47" t="s">
        <v>1036</v>
      </c>
      <c r="B872" s="47">
        <v>95793</v>
      </c>
    </row>
    <row r="873" spans="1:2" x14ac:dyDescent="0.3">
      <c r="A873" s="47" t="s">
        <v>1037</v>
      </c>
      <c r="B873" s="47">
        <v>60631</v>
      </c>
    </row>
    <row r="874" spans="1:2" x14ac:dyDescent="0.3">
      <c r="A874" s="47" t="s">
        <v>1038</v>
      </c>
      <c r="B874" s="47">
        <v>11838</v>
      </c>
    </row>
    <row r="875" spans="1:2" x14ac:dyDescent="0.3">
      <c r="A875" s="47" t="s">
        <v>1039</v>
      </c>
      <c r="B875" s="47">
        <v>48321</v>
      </c>
    </row>
    <row r="876" spans="1:2" x14ac:dyDescent="0.3">
      <c r="A876" s="47" t="s">
        <v>1040</v>
      </c>
      <c r="B876" s="47">
        <v>95685</v>
      </c>
    </row>
    <row r="877" spans="1:2" x14ac:dyDescent="0.3">
      <c r="A877" s="47" t="s">
        <v>1041</v>
      </c>
      <c r="B877" s="47">
        <v>17965</v>
      </c>
    </row>
    <row r="878" spans="1:2" x14ac:dyDescent="0.3">
      <c r="A878" s="47" t="s">
        <v>1042</v>
      </c>
      <c r="B878" s="47">
        <v>53031</v>
      </c>
    </row>
    <row r="879" spans="1:2" x14ac:dyDescent="0.3">
      <c r="A879" t="s">
        <v>1043</v>
      </c>
      <c r="B879" s="47">
        <v>88595</v>
      </c>
    </row>
    <row r="880" spans="1:2" x14ac:dyDescent="0.3">
      <c r="A880" t="s">
        <v>1044</v>
      </c>
      <c r="B880" s="47">
        <v>60052</v>
      </c>
    </row>
    <row r="881" spans="1:2" x14ac:dyDescent="0.3">
      <c r="A881" t="s">
        <v>1045</v>
      </c>
      <c r="B881" s="47">
        <v>41211</v>
      </c>
    </row>
    <row r="882" spans="1:2" x14ac:dyDescent="0.3">
      <c r="A882" t="s">
        <v>1046</v>
      </c>
      <c r="B882" s="47">
        <v>10054</v>
      </c>
    </row>
    <row r="883" spans="1:2" x14ac:dyDescent="0.3">
      <c r="A883" s="46" t="s">
        <v>1047</v>
      </c>
      <c r="B883" s="47">
        <v>42765</v>
      </c>
    </row>
    <row r="884" spans="1:2" x14ac:dyDescent="0.3">
      <c r="A884" t="s">
        <v>1048</v>
      </c>
      <c r="B884" s="47">
        <v>10051</v>
      </c>
    </row>
    <row r="885" spans="1:2" x14ac:dyDescent="0.3">
      <c r="A885" t="s">
        <v>1049</v>
      </c>
      <c r="B885" s="47">
        <v>97152</v>
      </c>
    </row>
    <row r="886" spans="1:2" x14ac:dyDescent="0.3">
      <c r="A886" t="s">
        <v>1050</v>
      </c>
      <c r="B886" s="47">
        <v>10817</v>
      </c>
    </row>
    <row r="887" spans="1:2" x14ac:dyDescent="0.3">
      <c r="A887" t="s">
        <v>1051</v>
      </c>
      <c r="B887" s="47">
        <v>28401</v>
      </c>
    </row>
  </sheetData>
  <autoFilter ref="A1:B880" xr:uid="{00000000-0009-0000-0000-000006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workbookViewId="0">
      <selection activeCell="E26" sqref="E26"/>
    </sheetView>
  </sheetViews>
  <sheetFormatPr defaultRowHeight="14.4" x14ac:dyDescent="0.3"/>
  <cols>
    <col min="1" max="1" width="12.44140625" customWidth="1"/>
    <col min="2" max="2" width="23.109375" bestFit="1" customWidth="1"/>
    <col min="3" max="3" width="13.44140625" bestFit="1" customWidth="1"/>
  </cols>
  <sheetData>
    <row r="1" spans="1:4" ht="43.2" x14ac:dyDescent="0.3">
      <c r="A1" s="2" t="s">
        <v>14</v>
      </c>
      <c r="B1" s="1" t="s">
        <v>25</v>
      </c>
      <c r="C1" s="1" t="s">
        <v>21</v>
      </c>
      <c r="D1" s="1" t="s">
        <v>116</v>
      </c>
    </row>
    <row r="2" spans="1:4" x14ac:dyDescent="0.3">
      <c r="A2" s="3" t="s">
        <v>3</v>
      </c>
      <c r="B2" s="3" t="s">
        <v>27</v>
      </c>
      <c r="C2" t="s">
        <v>22</v>
      </c>
      <c r="D2" t="s">
        <v>106</v>
      </c>
    </row>
    <row r="3" spans="1:4" x14ac:dyDescent="0.3">
      <c r="A3" s="3" t="s">
        <v>4</v>
      </c>
      <c r="B3" s="3" t="s">
        <v>26</v>
      </c>
      <c r="C3" t="s">
        <v>23</v>
      </c>
      <c r="D3" t="s">
        <v>107</v>
      </c>
    </row>
    <row r="4" spans="1:4" x14ac:dyDescent="0.3">
      <c r="A4" s="3" t="s">
        <v>5</v>
      </c>
      <c r="B4" s="3" t="s">
        <v>28</v>
      </c>
      <c r="D4" t="s">
        <v>114</v>
      </c>
    </row>
    <row r="5" spans="1:4" x14ac:dyDescent="0.3">
      <c r="A5" s="3" t="s">
        <v>6</v>
      </c>
      <c r="B5" s="3"/>
      <c r="D5" t="s">
        <v>115</v>
      </c>
    </row>
    <row r="6" spans="1:4" x14ac:dyDescent="0.3">
      <c r="A6" s="3" t="s">
        <v>7</v>
      </c>
      <c r="B6" s="3"/>
    </row>
    <row r="7" spans="1:4" x14ac:dyDescent="0.3">
      <c r="A7" s="3" t="s">
        <v>8</v>
      </c>
      <c r="B7" s="3"/>
    </row>
    <row r="8" spans="1:4" x14ac:dyDescent="0.3">
      <c r="A8" s="3" t="s">
        <v>9</v>
      </c>
      <c r="B8" s="3"/>
    </row>
    <row r="9" spans="1:4" x14ac:dyDescent="0.3">
      <c r="A9" s="3" t="s">
        <v>10</v>
      </c>
      <c r="B9" s="3"/>
    </row>
    <row r="10" spans="1:4" x14ac:dyDescent="0.3">
      <c r="A10" s="3" t="s">
        <v>11</v>
      </c>
      <c r="B10" s="3"/>
    </row>
    <row r="11" spans="1:4" x14ac:dyDescent="0.3">
      <c r="A11" s="3" t="s">
        <v>12</v>
      </c>
      <c r="B11" s="3"/>
    </row>
    <row r="12" spans="1:4" x14ac:dyDescent="0.3">
      <c r="A12" s="3" t="s">
        <v>13</v>
      </c>
      <c r="B12" s="3"/>
    </row>
    <row r="13" spans="1:4" x14ac:dyDescent="0.3">
      <c r="A13" s="3" t="s">
        <v>24</v>
      </c>
      <c r="B1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Company Information</vt:lpstr>
      <vt:lpstr>NAC 687B.230.3</vt:lpstr>
      <vt:lpstr>NAC 687B.235</vt:lpstr>
      <vt:lpstr>Levers (2)</vt:lpstr>
      <vt:lpstr>Levers</vt:lpstr>
    </vt:vector>
  </TitlesOfParts>
  <Company>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Syed Rahman</dc:creator>
  <cp:lastModifiedBy>Drew Pearson</cp:lastModifiedBy>
  <dcterms:created xsi:type="dcterms:W3CDTF">2015-12-10T17:11:40Z</dcterms:created>
  <dcterms:modified xsi:type="dcterms:W3CDTF">2026-02-18T21:05:36Z</dcterms:modified>
</cp:coreProperties>
</file>